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sinessAnalysis\Business Analysis All\Catalogue Sheets\2025 Catalogue Pricing Sheets\Christmas 2025\"/>
    </mc:Choice>
  </mc:AlternateContent>
  <xr:revisionPtr revIDLastSave="0" documentId="13_ncr:1_{286BFF6B-9BEE-4D3C-BA87-C727D2341E6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roduct List" sheetId="1" state="hidden" r:id="rId1"/>
    <sheet name="ORDER FORM" sheetId="2" r:id="rId2"/>
  </sheets>
  <definedNames>
    <definedName name="_xlnm._FilterDatabase" localSheetId="0" hidden="1">'Product List'!$A$1:$I$231</definedName>
    <definedName name="_xlnm.Print_Area" localSheetId="1">'ORDER FORM'!$A$5:$N$61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C11" i="2"/>
  <c r="D11" i="2"/>
  <c r="E11" i="2"/>
  <c r="L11" i="2" s="1"/>
  <c r="F11" i="2"/>
  <c r="G11" i="2"/>
  <c r="M11" i="2" s="1"/>
  <c r="H11" i="2"/>
  <c r="I11" i="2"/>
  <c r="B12" i="2"/>
  <c r="C12" i="2"/>
  <c r="D12" i="2"/>
  <c r="E12" i="2"/>
  <c r="L12" i="2" s="1"/>
  <c r="F12" i="2"/>
  <c r="G12" i="2"/>
  <c r="M12" i="2" s="1"/>
  <c r="H12" i="2"/>
  <c r="I12" i="2"/>
  <c r="B13" i="2"/>
  <c r="C13" i="2"/>
  <c r="D13" i="2"/>
  <c r="E13" i="2"/>
  <c r="L13" i="2" s="1"/>
  <c r="F13" i="2"/>
  <c r="G13" i="2"/>
  <c r="M13" i="2" s="1"/>
  <c r="H13" i="2"/>
  <c r="I13" i="2"/>
  <c r="B14" i="2"/>
  <c r="C14" i="2"/>
  <c r="D14" i="2"/>
  <c r="E14" i="2"/>
  <c r="L14" i="2" s="1"/>
  <c r="F14" i="2"/>
  <c r="G14" i="2"/>
  <c r="M14" i="2" s="1"/>
  <c r="H14" i="2"/>
  <c r="I14" i="2"/>
  <c r="B15" i="2"/>
  <c r="C15" i="2"/>
  <c r="D15" i="2"/>
  <c r="E15" i="2"/>
  <c r="L15" i="2" s="1"/>
  <c r="F15" i="2"/>
  <c r="G15" i="2"/>
  <c r="M15" i="2" s="1"/>
  <c r="H15" i="2"/>
  <c r="I15" i="2"/>
  <c r="B16" i="2"/>
  <c r="C16" i="2"/>
  <c r="D16" i="2"/>
  <c r="E16" i="2"/>
  <c r="L16" i="2" s="1"/>
  <c r="F16" i="2"/>
  <c r="G16" i="2"/>
  <c r="M16" i="2" s="1"/>
  <c r="H16" i="2"/>
  <c r="I16" i="2"/>
  <c r="B17" i="2"/>
  <c r="C17" i="2"/>
  <c r="D17" i="2"/>
  <c r="E17" i="2"/>
  <c r="L17" i="2" s="1"/>
  <c r="F17" i="2"/>
  <c r="G17" i="2"/>
  <c r="M17" i="2" s="1"/>
  <c r="H17" i="2"/>
  <c r="I17" i="2"/>
  <c r="B18" i="2"/>
  <c r="C18" i="2"/>
  <c r="D18" i="2"/>
  <c r="E18" i="2"/>
  <c r="L18" i="2" s="1"/>
  <c r="F18" i="2"/>
  <c r="G18" i="2"/>
  <c r="H18" i="2"/>
  <c r="I18" i="2"/>
  <c r="B19" i="2"/>
  <c r="C19" i="2"/>
  <c r="D19" i="2"/>
  <c r="E19" i="2"/>
  <c r="L19" i="2" s="1"/>
  <c r="F19" i="2"/>
  <c r="G19" i="2"/>
  <c r="M19" i="2" s="1"/>
  <c r="H19" i="2"/>
  <c r="I19" i="2"/>
  <c r="B20" i="2"/>
  <c r="C20" i="2"/>
  <c r="D20" i="2"/>
  <c r="E20" i="2"/>
  <c r="L20" i="2" s="1"/>
  <c r="F20" i="2"/>
  <c r="G20" i="2"/>
  <c r="M20" i="2" s="1"/>
  <c r="H20" i="2"/>
  <c r="I20" i="2"/>
  <c r="B21" i="2"/>
  <c r="C21" i="2"/>
  <c r="D21" i="2"/>
  <c r="E21" i="2"/>
  <c r="L21" i="2" s="1"/>
  <c r="F21" i="2"/>
  <c r="G21" i="2"/>
  <c r="M21" i="2" s="1"/>
  <c r="H21" i="2"/>
  <c r="I21" i="2"/>
  <c r="B22" i="2"/>
  <c r="C22" i="2"/>
  <c r="D22" i="2"/>
  <c r="E22" i="2"/>
  <c r="L22" i="2" s="1"/>
  <c r="F22" i="2"/>
  <c r="G22" i="2"/>
  <c r="M22" i="2" s="1"/>
  <c r="H22" i="2"/>
  <c r="I22" i="2"/>
  <c r="B23" i="2"/>
  <c r="C23" i="2"/>
  <c r="D23" i="2"/>
  <c r="E23" i="2"/>
  <c r="L23" i="2" s="1"/>
  <c r="F23" i="2"/>
  <c r="G23" i="2"/>
  <c r="M23" i="2" s="1"/>
  <c r="H23" i="2"/>
  <c r="I23" i="2"/>
  <c r="B24" i="2"/>
  <c r="C24" i="2"/>
  <c r="D24" i="2"/>
  <c r="E24" i="2"/>
  <c r="L24" i="2" s="1"/>
  <c r="F24" i="2"/>
  <c r="G24" i="2"/>
  <c r="M24" i="2" s="1"/>
  <c r="H24" i="2"/>
  <c r="I24" i="2"/>
  <c r="B25" i="2"/>
  <c r="C25" i="2"/>
  <c r="D25" i="2"/>
  <c r="E25" i="2"/>
  <c r="L25" i="2" s="1"/>
  <c r="F25" i="2"/>
  <c r="G25" i="2"/>
  <c r="M25" i="2" s="1"/>
  <c r="H25" i="2"/>
  <c r="I25" i="2"/>
  <c r="B26" i="2"/>
  <c r="C26" i="2"/>
  <c r="D26" i="2"/>
  <c r="E26" i="2"/>
  <c r="L26" i="2" s="1"/>
  <c r="F26" i="2"/>
  <c r="G26" i="2"/>
  <c r="M26" i="2" s="1"/>
  <c r="H26" i="2"/>
  <c r="I26" i="2"/>
  <c r="B27" i="2"/>
  <c r="C27" i="2"/>
  <c r="D27" i="2"/>
  <c r="E27" i="2"/>
  <c r="L27" i="2" s="1"/>
  <c r="F27" i="2"/>
  <c r="G27" i="2"/>
  <c r="M27" i="2" s="1"/>
  <c r="H27" i="2"/>
  <c r="I27" i="2"/>
  <c r="B28" i="2"/>
  <c r="C28" i="2"/>
  <c r="D28" i="2"/>
  <c r="E28" i="2"/>
  <c r="L28" i="2" s="1"/>
  <c r="F28" i="2"/>
  <c r="G28" i="2"/>
  <c r="M28" i="2" s="1"/>
  <c r="H28" i="2"/>
  <c r="I28" i="2"/>
  <c r="B29" i="2"/>
  <c r="C29" i="2"/>
  <c r="D29" i="2"/>
  <c r="E29" i="2"/>
  <c r="L29" i="2" s="1"/>
  <c r="F29" i="2"/>
  <c r="G29" i="2"/>
  <c r="M29" i="2" s="1"/>
  <c r="H29" i="2"/>
  <c r="I29" i="2"/>
  <c r="B30" i="2"/>
  <c r="C30" i="2"/>
  <c r="D30" i="2"/>
  <c r="E30" i="2"/>
  <c r="L30" i="2" s="1"/>
  <c r="F30" i="2"/>
  <c r="G30" i="2"/>
  <c r="M30" i="2" s="1"/>
  <c r="H30" i="2"/>
  <c r="I30" i="2"/>
  <c r="B31" i="2"/>
  <c r="C31" i="2"/>
  <c r="D31" i="2"/>
  <c r="E31" i="2"/>
  <c r="L31" i="2" s="1"/>
  <c r="F31" i="2"/>
  <c r="G31" i="2"/>
  <c r="M31" i="2" s="1"/>
  <c r="H31" i="2"/>
  <c r="I31" i="2"/>
  <c r="B32" i="2"/>
  <c r="C32" i="2"/>
  <c r="D32" i="2"/>
  <c r="E32" i="2"/>
  <c r="L32" i="2" s="1"/>
  <c r="F32" i="2"/>
  <c r="G32" i="2"/>
  <c r="M32" i="2" s="1"/>
  <c r="H32" i="2"/>
  <c r="I32" i="2"/>
  <c r="B33" i="2"/>
  <c r="C33" i="2"/>
  <c r="D33" i="2"/>
  <c r="E33" i="2"/>
  <c r="L33" i="2" s="1"/>
  <c r="F33" i="2"/>
  <c r="G33" i="2"/>
  <c r="M33" i="2" s="1"/>
  <c r="H33" i="2"/>
  <c r="I33" i="2"/>
  <c r="B34" i="2"/>
  <c r="C34" i="2"/>
  <c r="D34" i="2"/>
  <c r="E34" i="2"/>
  <c r="L34" i="2" s="1"/>
  <c r="F34" i="2"/>
  <c r="G34" i="2"/>
  <c r="M34" i="2" s="1"/>
  <c r="H34" i="2"/>
  <c r="I34" i="2"/>
  <c r="B35" i="2"/>
  <c r="C35" i="2"/>
  <c r="D35" i="2"/>
  <c r="E35" i="2"/>
  <c r="L35" i="2" s="1"/>
  <c r="F35" i="2"/>
  <c r="G35" i="2"/>
  <c r="M35" i="2" s="1"/>
  <c r="H35" i="2"/>
  <c r="I35" i="2"/>
  <c r="B36" i="2"/>
  <c r="C36" i="2"/>
  <c r="D36" i="2"/>
  <c r="E36" i="2"/>
  <c r="L36" i="2" s="1"/>
  <c r="F36" i="2"/>
  <c r="G36" i="2"/>
  <c r="M36" i="2" s="1"/>
  <c r="H36" i="2"/>
  <c r="I36" i="2"/>
  <c r="B37" i="2"/>
  <c r="C37" i="2"/>
  <c r="D37" i="2"/>
  <c r="E37" i="2"/>
  <c r="L37" i="2" s="1"/>
  <c r="F37" i="2"/>
  <c r="G37" i="2"/>
  <c r="M37" i="2" s="1"/>
  <c r="H37" i="2"/>
  <c r="I37" i="2"/>
  <c r="B38" i="2"/>
  <c r="C38" i="2"/>
  <c r="D38" i="2"/>
  <c r="E38" i="2"/>
  <c r="L38" i="2" s="1"/>
  <c r="F38" i="2"/>
  <c r="G38" i="2"/>
  <c r="M38" i="2" s="1"/>
  <c r="H38" i="2"/>
  <c r="I38" i="2"/>
  <c r="B39" i="2"/>
  <c r="C39" i="2"/>
  <c r="D39" i="2"/>
  <c r="E39" i="2"/>
  <c r="L39" i="2" s="1"/>
  <c r="F39" i="2"/>
  <c r="G39" i="2"/>
  <c r="M39" i="2" s="1"/>
  <c r="H39" i="2"/>
  <c r="I39" i="2"/>
  <c r="B40" i="2"/>
  <c r="C40" i="2"/>
  <c r="D40" i="2"/>
  <c r="E40" i="2"/>
  <c r="L40" i="2" s="1"/>
  <c r="F40" i="2"/>
  <c r="G40" i="2"/>
  <c r="M40" i="2" s="1"/>
  <c r="H40" i="2"/>
  <c r="I40" i="2"/>
  <c r="B41" i="2"/>
  <c r="C41" i="2"/>
  <c r="D41" i="2"/>
  <c r="E41" i="2"/>
  <c r="L41" i="2" s="1"/>
  <c r="F41" i="2"/>
  <c r="G41" i="2"/>
  <c r="M41" i="2" s="1"/>
  <c r="H41" i="2"/>
  <c r="I41" i="2"/>
  <c r="B42" i="2"/>
  <c r="C42" i="2"/>
  <c r="D42" i="2"/>
  <c r="E42" i="2"/>
  <c r="L42" i="2" s="1"/>
  <c r="F42" i="2"/>
  <c r="G42" i="2"/>
  <c r="M42" i="2" s="1"/>
  <c r="H42" i="2"/>
  <c r="I42" i="2"/>
  <c r="B43" i="2"/>
  <c r="C43" i="2"/>
  <c r="D43" i="2"/>
  <c r="E43" i="2"/>
  <c r="L43" i="2" s="1"/>
  <c r="F43" i="2"/>
  <c r="G43" i="2"/>
  <c r="M43" i="2" s="1"/>
  <c r="H43" i="2"/>
  <c r="I43" i="2"/>
  <c r="B44" i="2"/>
  <c r="C44" i="2"/>
  <c r="D44" i="2"/>
  <c r="E44" i="2"/>
  <c r="L44" i="2" s="1"/>
  <c r="F44" i="2"/>
  <c r="G44" i="2"/>
  <c r="M44" i="2" s="1"/>
  <c r="H44" i="2"/>
  <c r="I44" i="2"/>
  <c r="B45" i="2"/>
  <c r="C45" i="2"/>
  <c r="D45" i="2"/>
  <c r="E45" i="2"/>
  <c r="L45" i="2" s="1"/>
  <c r="F45" i="2"/>
  <c r="G45" i="2"/>
  <c r="M45" i="2" s="1"/>
  <c r="H45" i="2"/>
  <c r="I45" i="2"/>
  <c r="B46" i="2"/>
  <c r="C46" i="2"/>
  <c r="D46" i="2"/>
  <c r="E46" i="2"/>
  <c r="L46" i="2" s="1"/>
  <c r="F46" i="2"/>
  <c r="G46" i="2"/>
  <c r="M46" i="2" s="1"/>
  <c r="H46" i="2"/>
  <c r="I46" i="2"/>
  <c r="B47" i="2"/>
  <c r="C47" i="2"/>
  <c r="D47" i="2"/>
  <c r="E47" i="2"/>
  <c r="L47" i="2" s="1"/>
  <c r="F47" i="2"/>
  <c r="G47" i="2"/>
  <c r="M47" i="2" s="1"/>
  <c r="H47" i="2"/>
  <c r="I47" i="2"/>
  <c r="B48" i="2"/>
  <c r="C48" i="2"/>
  <c r="D48" i="2"/>
  <c r="E48" i="2"/>
  <c r="L48" i="2" s="1"/>
  <c r="F48" i="2"/>
  <c r="G48" i="2"/>
  <c r="M48" i="2" s="1"/>
  <c r="H48" i="2"/>
  <c r="I48" i="2"/>
  <c r="B49" i="2"/>
  <c r="C49" i="2"/>
  <c r="D49" i="2"/>
  <c r="E49" i="2"/>
  <c r="L49" i="2" s="1"/>
  <c r="F49" i="2"/>
  <c r="G49" i="2"/>
  <c r="M49" i="2" s="1"/>
  <c r="H49" i="2"/>
  <c r="I49" i="2"/>
  <c r="B50" i="2"/>
  <c r="C50" i="2"/>
  <c r="D50" i="2"/>
  <c r="E50" i="2"/>
  <c r="L50" i="2" s="1"/>
  <c r="F50" i="2"/>
  <c r="G50" i="2"/>
  <c r="M50" i="2" s="1"/>
  <c r="H50" i="2"/>
  <c r="I50" i="2"/>
  <c r="B51" i="2"/>
  <c r="C51" i="2"/>
  <c r="D51" i="2"/>
  <c r="E51" i="2"/>
  <c r="L51" i="2" s="1"/>
  <c r="F51" i="2"/>
  <c r="G51" i="2"/>
  <c r="M51" i="2" s="1"/>
  <c r="H51" i="2"/>
  <c r="I51" i="2"/>
  <c r="B52" i="2"/>
  <c r="C52" i="2"/>
  <c r="D52" i="2"/>
  <c r="E52" i="2"/>
  <c r="L52" i="2" s="1"/>
  <c r="F52" i="2"/>
  <c r="G52" i="2"/>
  <c r="M52" i="2" s="1"/>
  <c r="H52" i="2"/>
  <c r="I52" i="2"/>
  <c r="B53" i="2"/>
  <c r="C53" i="2"/>
  <c r="D53" i="2"/>
  <c r="E53" i="2"/>
  <c r="L53" i="2" s="1"/>
  <c r="F53" i="2"/>
  <c r="G53" i="2"/>
  <c r="M53" i="2" s="1"/>
  <c r="H53" i="2"/>
  <c r="I53" i="2"/>
  <c r="B54" i="2"/>
  <c r="C54" i="2"/>
  <c r="D54" i="2"/>
  <c r="E54" i="2"/>
  <c r="L54" i="2" s="1"/>
  <c r="F54" i="2"/>
  <c r="G54" i="2"/>
  <c r="M54" i="2" s="1"/>
  <c r="H54" i="2"/>
  <c r="I54" i="2"/>
  <c r="B55" i="2"/>
  <c r="C55" i="2"/>
  <c r="D55" i="2"/>
  <c r="E55" i="2"/>
  <c r="L55" i="2" s="1"/>
  <c r="F55" i="2"/>
  <c r="G55" i="2"/>
  <c r="M55" i="2" s="1"/>
  <c r="H55" i="2"/>
  <c r="I55" i="2"/>
  <c r="B56" i="2"/>
  <c r="C56" i="2"/>
  <c r="D56" i="2"/>
  <c r="E56" i="2"/>
  <c r="L56" i="2" s="1"/>
  <c r="F56" i="2"/>
  <c r="G56" i="2"/>
  <c r="M56" i="2" s="1"/>
  <c r="H56" i="2"/>
  <c r="I56" i="2"/>
  <c r="B57" i="2"/>
  <c r="C57" i="2"/>
  <c r="D57" i="2"/>
  <c r="E57" i="2"/>
  <c r="L57" i="2" s="1"/>
  <c r="F57" i="2"/>
  <c r="G57" i="2"/>
  <c r="M57" i="2" s="1"/>
  <c r="H57" i="2"/>
  <c r="I57" i="2"/>
  <c r="B58" i="2"/>
  <c r="C58" i="2"/>
  <c r="D58" i="2"/>
  <c r="E58" i="2"/>
  <c r="L58" i="2" s="1"/>
  <c r="F58" i="2"/>
  <c r="G58" i="2"/>
  <c r="M58" i="2" s="1"/>
  <c r="H58" i="2"/>
  <c r="I58" i="2"/>
  <c r="B59" i="2"/>
  <c r="C59" i="2"/>
  <c r="D59" i="2"/>
  <c r="E59" i="2"/>
  <c r="L59" i="2" s="1"/>
  <c r="F59" i="2"/>
  <c r="G59" i="2"/>
  <c r="M59" i="2" s="1"/>
  <c r="H59" i="2"/>
  <c r="I59" i="2"/>
  <c r="B60" i="2"/>
  <c r="C60" i="2"/>
  <c r="D60" i="2"/>
  <c r="E60" i="2"/>
  <c r="L60" i="2" s="1"/>
  <c r="F60" i="2"/>
  <c r="G60" i="2"/>
  <c r="M60" i="2" s="1"/>
  <c r="H60" i="2"/>
  <c r="I60" i="2"/>
  <c r="M18" i="2" l="1"/>
  <c r="K61" i="2"/>
  <c r="B10" i="2" l="1"/>
  <c r="C10" i="2"/>
  <c r="D10" i="2"/>
  <c r="E10" i="2"/>
  <c r="L10" i="2" s="1"/>
  <c r="L61" i="2" s="1"/>
  <c r="F10" i="2"/>
  <c r="G10" i="2"/>
  <c r="M10" i="2" s="1"/>
  <c r="H10" i="2"/>
  <c r="I10" i="2"/>
  <c r="M61" i="2" l="1"/>
</calcChain>
</file>

<file path=xl/sharedStrings.xml><?xml version="1.0" encoding="utf-8"?>
<sst xmlns="http://schemas.openxmlformats.org/spreadsheetml/2006/main" count="810" uniqueCount="375">
  <si>
    <t>New Code</t>
  </si>
  <si>
    <t>Brand</t>
  </si>
  <si>
    <t>Product Description</t>
  </si>
  <si>
    <t>Weight</t>
  </si>
  <si>
    <t>Case Size</t>
  </si>
  <si>
    <t>VAT</t>
  </si>
  <si>
    <t>Case Price 2023</t>
  </si>
  <si>
    <t>Unit Price 2023</t>
  </si>
  <si>
    <t>Unit Barcode</t>
  </si>
  <si>
    <t>No need to type in description. Only Enter Product code. (This will pick up all the information)</t>
  </si>
  <si>
    <t>CUSTOMER ACOUNT NUMBER</t>
  </si>
  <si>
    <t xml:space="preserve">DELIVERY DATE  </t>
  </si>
  <si>
    <t>Purchase order no.</t>
  </si>
  <si>
    <r>
      <t>Placed by</t>
    </r>
    <r>
      <rPr>
        <b/>
        <u/>
        <sz val="11"/>
        <color theme="1"/>
        <rFont val="Calibri"/>
        <family val="2"/>
        <scheme val="minor"/>
      </rPr>
      <t xml:space="preserve"> (name)</t>
    </r>
  </si>
  <si>
    <t>XXXXXXXXXX</t>
  </si>
  <si>
    <t>XXXXX XXXXXX</t>
  </si>
  <si>
    <t>`</t>
  </si>
  <si>
    <t>ADDRESS &amp; CONTACT NUMBER:</t>
  </si>
  <si>
    <t>Sales@empirebespokefoods.com</t>
  </si>
  <si>
    <t>Product Code</t>
  </si>
  <si>
    <t>Case Qty Order</t>
  </si>
  <si>
    <t>Order Total</t>
  </si>
  <si>
    <t>Notes</t>
  </si>
  <si>
    <t>TOTAL</t>
  </si>
  <si>
    <t xml:space="preserve">CUSTOMER CHRISTMAS ORDER FORM </t>
  </si>
  <si>
    <t>CUSTOMER NAME.:</t>
  </si>
  <si>
    <t xml:space="preserve">Christmas Order Closing Date: Friday 31st May 2025                                                  Send Orders to </t>
  </si>
  <si>
    <t>Case Price 2025</t>
  </si>
  <si>
    <t>Unit Price 2025</t>
  </si>
  <si>
    <t>AMARETTI DEL CHIOSTRO</t>
  </si>
  <si>
    <t>AMRTI CHIO CRUNCHY AMARETTI IN SML WINDOW BOX</t>
  </si>
  <si>
    <t>50g</t>
  </si>
  <si>
    <t>AMRTI CHIO CRUNCHY AMARETTI IN TALL TIN</t>
  </si>
  <si>
    <t>175g</t>
  </si>
  <si>
    <t>AMRTI CHIO CRUNCHY AMARETTI IN WINDOW BOX</t>
  </si>
  <si>
    <t>150g</t>
  </si>
  <si>
    <t>AMRTI CHIO MINI CRUNCHY AMARETTI IN BAG</t>
  </si>
  <si>
    <t>200g</t>
  </si>
  <si>
    <t>AMRTI CHIO SOFT AMARETTI IN GREEN TALL TIN</t>
  </si>
  <si>
    <t>180g</t>
  </si>
  <si>
    <t>AMRTI CHIO SOFT LEMON AMARETTI TOWER TIN</t>
  </si>
  <si>
    <t>AMRTI CHIO AMARETTI IN GREY ROUND TIN</t>
  </si>
  <si>
    <t>210g</t>
  </si>
  <si>
    <t>AMRTI CHIO SOFT AMARETTI IN WINDOW BOX</t>
  </si>
  <si>
    <t>145g</t>
  </si>
  <si>
    <t>AMRTI CHIO SOFT LEMON WINDOW BOX</t>
  </si>
  <si>
    <t>AMRTI CHIO 75G CRUNCHY AMARETTI IN SMALL RED CARD PACK</t>
  </si>
  <si>
    <t>75g</t>
  </si>
  <si>
    <t>AMRTI CHIO 75G SOFT AMARETTI IN SMALL GREEN CARD PACK</t>
  </si>
  <si>
    <t>AMRTI CHIO 200G CANTUCCINI CHOC CHIP IN WINDOW BOX</t>
  </si>
  <si>
    <t>AMRTI CHIO 190G BISCOTTIERA METAL TIN WITH MIXED AMARETTI</t>
  </si>
  <si>
    <t>190g</t>
  </si>
  <si>
    <t>AMRTI DL CHSTRO SOFT AMARETTI IN CATERING BAG 500G</t>
  </si>
  <si>
    <t>500g</t>
  </si>
  <si>
    <t>AMRTI CHIO  VINTAGE 225G - MIXED SOFT &amp; CRUNCHY</t>
  </si>
  <si>
    <t>225g</t>
  </si>
  <si>
    <t/>
  </si>
  <si>
    <t>AMRTI CHIO BISCOTTIERA – AMARETTI CRUNCHY, BACI AND CANTUCCINI 200G</t>
  </si>
  <si>
    <t>AMRTI CHIO BISCOTTIERA – CHERUBINI 200G</t>
  </si>
  <si>
    <t>AMARETTI VIRGINIA</t>
  </si>
  <si>
    <t>AMRTI VRG VERONESE PANDORO IN ELEGANT RED PYRAMID SHAPED BOX</t>
  </si>
  <si>
    <t>750g</t>
  </si>
  <si>
    <t>AMRTI VRG MINI PANDORO IN WHITE BOX 80G</t>
  </si>
  <si>
    <t>80g</t>
  </si>
  <si>
    <t>AMRTI VRG MINI PANETTONE IN WHITE BOX 100G</t>
  </si>
  <si>
    <t>100g</t>
  </si>
  <si>
    <t>AMRTI VRG CLASSIC SOFT ALMOND AMARETTI IN LIGHT GREEN BAG</t>
  </si>
  <si>
    <t>160g</t>
  </si>
  <si>
    <t>AMRTI VRG ORANGE SOFT AMRTI WITH CHOCOLATE IN BROWN BAG</t>
  </si>
  <si>
    <t>AMRTI VRG FIG &amp; WALNUT SOFT AMARETTI IN PURPLE BAG</t>
  </si>
  <si>
    <t xml:space="preserve">AMARETTI VIRGINIA </t>
  </si>
  <si>
    <t>AMRTI VRG DISPLAY STAND MINI - 12 PANDORO &amp; 12 PANETTONE</t>
  </si>
  <si>
    <t>12x80g+12x100g</t>
  </si>
  <si>
    <t>8001311485007 &amp; 8001311484994</t>
  </si>
  <si>
    <t>AMRTI VRG TRADITIONAL PANETTONE WRAPPED SANTA &amp; SLEIGH 750g</t>
  </si>
  <si>
    <t>AMRTI VRG TALL PANETTONE - ROUND TIN</t>
  </si>
  <si>
    <t>AMRTI VRG TRADITIONAL PANETTONE SANTA &amp; SLEIGH IN TIN 1kg</t>
  </si>
  <si>
    <t>1kg</t>
  </si>
  <si>
    <t>AMRTI VRG TRADITIONAL PANETTONE SANTA &amp; SLEIGH IN TIN 100g</t>
  </si>
  <si>
    <t>AMRTI VRG TRADITIONAL MINI PANETTONE</t>
  </si>
  <si>
    <t>AMRTI VRG MINI PANETTONE WITH CHERRY &amp; CHOCOLATE DROPS</t>
  </si>
  <si>
    <t>AMRTI VRG MINI PANETTONE WITH CHOCOLATE DROPS</t>
  </si>
  <si>
    <t>AMRTI VRG MINI PANETTONE WITH CANDIED LEMON</t>
  </si>
  <si>
    <t>AMRTI VRG TRADITIONAL PANETTONE - RED BOX WITH RIBBON</t>
  </si>
  <si>
    <t>AMRTI VRG EXOTIC FRUITS PANETTONE - YELLOW BOX WITH RIBBON</t>
  </si>
  <si>
    <t>AMRTI VRG PANETTONE WITH MARRON GLACES - PINK BOX WITH RIBBON</t>
  </si>
  <si>
    <t>AMRTI VRG TRADITIONAL PANETTONE RED TIN 1KG</t>
  </si>
  <si>
    <t>1000g</t>
  </si>
  <si>
    <t>AMRTI VRG TRADITIONAL PANETTONE RED TIN 100G</t>
  </si>
  <si>
    <t>AMRTI VRG CLASSIC PANDORO GREEN TIN 1KG</t>
  </si>
  <si>
    <t>AMRTI VRG CLASSIC PANDORO GREEN TIN 100G</t>
  </si>
  <si>
    <t>AMRTI VRG CRUNCHY AMARETTI IN WINDOW BOX SELF</t>
  </si>
  <si>
    <t>AMRTI VRG TALL BAKE PANETTONE IN WHITE BOX</t>
  </si>
  <si>
    <t>AMRTI VRG SOFT AMARETTI IN GREEN TALL TIN</t>
  </si>
  <si>
    <t>AMRTI VRG SOFT AMARETTI IN GREEN CARDBOARD DIPLAY BOX</t>
  </si>
  <si>
    <t>AMRTI VRG SOFT AMARETTI IN SMALL CARDBOARD BOX</t>
  </si>
  <si>
    <t>AMRTI VRG SOFT AMARETTI IN TALL ROUND TIN x6 LEMON x6 ORANGE</t>
  </si>
  <si>
    <t>140g</t>
  </si>
  <si>
    <t>AMRTI VRG CANTUCCI IN TALL GIFT TIN</t>
  </si>
  <si>
    <t>250g</t>
  </si>
  <si>
    <t>AMRTI VRG SOFT AMARETTI IN GREEN COOKIE TIN WITH LID</t>
  </si>
  <si>
    <t>220g</t>
  </si>
  <si>
    <t>AMRTI VRG SOFT AMARETTI IN COOKIE TIN LEMON AND ORANGE</t>
  </si>
  <si>
    <t xml:space="preserve">AMRTI VRG ALMOND CANTUCCI IN ORANGE BOOK TIN </t>
  </si>
  <si>
    <t>AMRTI VRG CRUNCHY AMARETTI - TALL TIN</t>
  </si>
  <si>
    <t>175G</t>
  </si>
  <si>
    <t>AMRTI VRG SOFT AMARETTI IN COOKIE TIN FIGS &amp; WALNUTS</t>
  </si>
  <si>
    <t>AMRTI VRG SOFT AMARETTI IN COOKIE TIN ASSORTED</t>
  </si>
  <si>
    <t>AMRTI VRG LIGHT BLUE BARREL TIN - ASSORTED PASTRIES</t>
  </si>
  <si>
    <t>260g</t>
  </si>
  <si>
    <t>AMRTI VRG LIGHT BLUE BOOK TIN - ASSORTED PASTRIES</t>
  </si>
  <si>
    <t>AMRTI VRG BACI DI DAMA - BOOK TIN</t>
  </si>
  <si>
    <t>AMRTI VRG LIGHT BLUE VIRGINIA BAG - ASSORTED PASTRIES</t>
  </si>
  <si>
    <t>AMRTI VRG BACI DI DAMA - VIRGINIA GIFT BAG</t>
  </si>
  <si>
    <t>BALLYMALOE</t>
  </si>
  <si>
    <t>BALLYMALOE CRANBERRY SAUCE 12 X 210G</t>
  </si>
  <si>
    <t>BALLYMALOE VODKA &amp; CRANBERRY SAUCE 12 X 210G</t>
  </si>
  <si>
    <t>BALLYMALOE HAM GLAZE 12 X 210G</t>
  </si>
  <si>
    <t>BESPOKE FOODS - EGGS</t>
  </si>
  <si>
    <t>BESPOKE COOKED PEELED QUAIL EGGS</t>
  </si>
  <si>
    <t>340g</t>
  </si>
  <si>
    <t>BESPOKE FOODS - FAT</t>
  </si>
  <si>
    <t>BESPOKE DUCK FAT 320g</t>
  </si>
  <si>
    <t>320g</t>
  </si>
  <si>
    <t>BESPOKE GOOSE FAT 320g</t>
  </si>
  <si>
    <t>BESPOKE GOOSE FAT 200g</t>
  </si>
  <si>
    <t>BESPOKE BACON DRIPPING WITH ROSEMARY</t>
  </si>
  <si>
    <t>BESPOKE DUCK FAT 200G</t>
  </si>
  <si>
    <t>200G</t>
  </si>
  <si>
    <t>BONNE MAMAN</t>
  </si>
  <si>
    <t>BONNE MAMAN ADVENT CALENDAR</t>
  </si>
  <si>
    <t>2.55kg</t>
  </si>
  <si>
    <t>CHEF D'ITALIA</t>
  </si>
  <si>
    <t>CHEF D'ITALIA PANETTONE ASTUCCIO CHEF D ITALIA 500G</t>
  </si>
  <si>
    <t>CHEF D'ITALIA PANETTONE 908</t>
  </si>
  <si>
    <t>908g</t>
  </si>
  <si>
    <t>CHEF D'ITALIA 150G AMARETTI CRUNCHY</t>
  </si>
  <si>
    <t>CHEF D'ITALIA 200G SAVOIARDI LADY FINGERS</t>
  </si>
  <si>
    <t>CHIOSTRO DI SARONNO SPECIALITA</t>
  </si>
  <si>
    <t>CHD SP TRADITIONAL PANETTONE IN BOX 500G</t>
  </si>
  <si>
    <t>CHD SP PANETTONE CHOCOLATE CHIP 500G</t>
  </si>
  <si>
    <t>CHD SP TRADITIONAL PANETTONE IN BOX 36</t>
  </si>
  <si>
    <t>CHD SP PANETTONE CHOCOLATE BOX 36</t>
  </si>
  <si>
    <t>CHD SP PANETTONCINO PEAR AND CHOCOLATE 36</t>
  </si>
  <si>
    <t>CHD SP PANETTONE CLASSICO METAL TIN</t>
  </si>
  <si>
    <t>CHD SP PANETTONE CLASSICO VINTAGE MEMORIES METAL TIN 100g</t>
  </si>
  <si>
    <t>CHD SP PANNETONE PISTACHIO CARDBOX</t>
  </si>
  <si>
    <t>CHD SP TRADITIONAL PANDORO 6 PACK</t>
  </si>
  <si>
    <t xml:space="preserve">CHIOSTRO DI SARONNO SPECIALITA </t>
  </si>
  <si>
    <t>CHD SP PANETTONE LIMONCELLO CARDBOX</t>
  </si>
  <si>
    <t>CHD SP 750G TIRAMISU PANETTTONE IN CREAM PROMENADE METAL TIN</t>
  </si>
  <si>
    <t>CHD SP 100G MINI CHOC-CHIP PANETTTONE IN SMALL METAL TIN</t>
  </si>
  <si>
    <t>CHD SP PANETTONE MARRONS GLACES HANDLY WRAPPED 8pk</t>
  </si>
  <si>
    <t>CHD SP PANETTONE PISTACHIO CREAM FILLED HAND WRAPPED 8pk</t>
  </si>
  <si>
    <t>CHD SP PANETTONE AMARETTO HAND WRAPPED 750G 8pk</t>
  </si>
  <si>
    <t>CHD SP PANETTONE LIMONCELLO HAND WRAPPED 750G 8pk</t>
  </si>
  <si>
    <t>CHD SP PANETTONE SALTED CARAMEL HAND WRAPPED 8pk</t>
  </si>
  <si>
    <t>CHD SP CLASSICO PANETTONE IN PAPER WRAP 8pk</t>
  </si>
  <si>
    <t>CHD SP CHOCOLATE PANETTONE IN PAPER WRAP 8pk</t>
  </si>
  <si>
    <t>CHD SP PANETTONE CLASSICO METAL TIN DILETTA 100G</t>
  </si>
  <si>
    <t>CHD SP PANETTONE CHOCOLATE CHIPS METAL TIN  DILETTA 100G</t>
  </si>
  <si>
    <t>CHD SP PANETTONE LIMONCELLO METAL TIN DILETTA 100G</t>
  </si>
  <si>
    <t>CHD SP PANETTONE CLASSICO METAL TIN  GOLDEN REINDEER 1KG</t>
  </si>
  <si>
    <t>CHD SP PANETTONE CHOCOLATE METAL TIN GOLDEN REINDEER 750G</t>
  </si>
  <si>
    <t>CHD SP CANTUCCINI</t>
  </si>
  <si>
    <t>CHD SP SOFT AMARETTI WITH CHOCOLATE CHIP IN WINDOW BOX</t>
  </si>
  <si>
    <t xml:space="preserve"> 1880 ALMOND AND HONEY MINI ROUND</t>
  </si>
  <si>
    <t>MEMORABLE</t>
  </si>
  <si>
    <t>MEMORABLE ALMOND &amp; HONEY SOFT BAR</t>
  </si>
  <si>
    <t>150G</t>
  </si>
  <si>
    <t>MEMORABLE ALMOND &amp; HONEY BRITTLE BAR</t>
  </si>
  <si>
    <t>MEMORABLE ALMOND &amp; HONEY BRITTLE ROUND</t>
  </si>
  <si>
    <t>EL LOBO</t>
  </si>
  <si>
    <t>EL LOBO ALMOND &amp; HONEY BRITTLE SOFT BAR</t>
  </si>
  <si>
    <t>95G</t>
  </si>
  <si>
    <t>EL LOBO ALMOND &amp; HONEY BRITTLE BAR</t>
  </si>
  <si>
    <t>GAMES FOR MOTION</t>
  </si>
  <si>
    <t>GAMES FM MONOPOLY WITH CHOCOLATE PIECES</t>
  </si>
  <si>
    <t>144g</t>
  </si>
  <si>
    <t>GAMES FM SCRABBLE WITH CHOCOLATE PIECES</t>
  </si>
  <si>
    <t>153g</t>
  </si>
  <si>
    <t>GAMES FM SMALL MONOPOLY WITH CHOC PIECES</t>
  </si>
  <si>
    <t>90g</t>
  </si>
  <si>
    <t>GAMES FM SMALL SCRABBLE WITH CHOC PIECES</t>
  </si>
  <si>
    <t>GAMES FM ESCAPE THE FACTORY</t>
  </si>
  <si>
    <t>108g</t>
  </si>
  <si>
    <t>GREEN CUISINE</t>
  </si>
  <si>
    <t>GRN CUISINE HERBAL HANGOVER COMFORTER CRACKER</t>
  </si>
  <si>
    <t>10g</t>
  </si>
  <si>
    <t>GRN CUISINE MULLED WINE POUCHETTES</t>
  </si>
  <si>
    <t>25g</t>
  </si>
  <si>
    <t>GRN CUISINE NUTMEG GRATER WITH NUTMEGS</t>
  </si>
  <si>
    <t>15g</t>
  </si>
  <si>
    <t>GRN CUISINE SPICE &amp; FRUIT MIX - MULLED WINE CRCKR</t>
  </si>
  <si>
    <t>GRN CUISINE MULLED CIDER POUCHETTES</t>
  </si>
  <si>
    <t>GRN CUISINE MULLED CIDER CRACKER</t>
  </si>
  <si>
    <t>GRN CUISINE CLASSIC HERB SET(6 JARS)</t>
  </si>
  <si>
    <t>120g</t>
  </si>
  <si>
    <t>GRN CUISINE CLASSIC SPICE SET (6 JARS)</t>
  </si>
  <si>
    <t>263g</t>
  </si>
  <si>
    <t>GRN CUISINE BAKING SPICES SET (6 JARS)</t>
  </si>
  <si>
    <t>305g</t>
  </si>
  <si>
    <t>GRN CUISINE MULLED WINE CLIP STRIP (12 UNITS)</t>
  </si>
  <si>
    <t>16g</t>
  </si>
  <si>
    <t>GRN CUISINE MULLED CIDER CLIP STRIP (12 UNITS)</t>
  </si>
  <si>
    <t>GRN CUISINE MULLED WINE SPICES SACHETS</t>
  </si>
  <si>
    <t>GRN CUISINE MULLED CIDER SPICES SACHETS</t>
  </si>
  <si>
    <t>LA MORTUACIENNE</t>
  </si>
  <si>
    <t>LA MORTUACIENNE LIMITED EDITION - SPICED APPLE FLAVOUR</t>
  </si>
  <si>
    <t>1L</t>
  </si>
  <si>
    <t>LA MORTUACIENNE IRISH CREAM 250ML</t>
  </si>
  <si>
    <t>250ML</t>
  </si>
  <si>
    <t>LEONE</t>
  </si>
  <si>
    <t>LEONE ASSORTED PASTILLE IN CLASSIC TIN DISPLAY</t>
  </si>
  <si>
    <t>30g</t>
  </si>
  <si>
    <t>MULTIPLE</t>
  </si>
  <si>
    <t>LEONE MIXED FRUIT JELLY IN TIN 200g</t>
  </si>
  <si>
    <t>LEONE ITALIAN PASTILLES - 18 FLAVOURS X 3</t>
  </si>
  <si>
    <t>27g</t>
  </si>
  <si>
    <t>LEONE ASSORTED NATHALIE LÉTÉ PASTILLES TINS DISPLAY</t>
  </si>
  <si>
    <t>LEONE DISPLAY x6 FLAVOURS 36pcs</t>
  </si>
  <si>
    <t>LEONE ASSORTED SPRITZ - MOJITO - BELLINI GUMMY BEARS CARTON-BOXES</t>
  </si>
  <si>
    <t>LEONE GIFT TIN WITH ASSORTED GUMMY BEARS</t>
  </si>
  <si>
    <t>MAKING XMAS SPECIAL</t>
  </si>
  <si>
    <t>MAKING XMAS SPECIAL DIY GNGBRD HOUSE WITH SUGAR FIGURES</t>
  </si>
  <si>
    <t xml:space="preserve">650g       </t>
  </si>
  <si>
    <t>MAKING XMAS SPECIAL MINI DIY GNGBRD HOUSE KIT</t>
  </si>
  <si>
    <t xml:space="preserve">180g       </t>
  </si>
  <si>
    <t>MAKING XMAS SPECIAL SMALL DIY GNGBRD MAN KIT</t>
  </si>
  <si>
    <t>MAKING XMAS SPECIAL MINI GNGBRD MEN WITH TAG</t>
  </si>
  <si>
    <t xml:space="preserve">100g       </t>
  </si>
  <si>
    <t>MAKING XMAS SPECIAL DECORATED GNGBRD HOUSE IN WINDOW</t>
  </si>
  <si>
    <t xml:space="preserve">600g       </t>
  </si>
  <si>
    <t>BAUBAL TIN - AMATRTTI VIRGINIA CRUNCHY</t>
  </si>
  <si>
    <t>36G</t>
  </si>
  <si>
    <t>MAKING XMAS SPECIAL EMPTY HANGING BAUBLE TIN</t>
  </si>
  <si>
    <t>MUSICAL TIN - PERTZBORN MINI MEN 27704010 - 100G</t>
  </si>
  <si>
    <t>110g</t>
  </si>
  <si>
    <t>NYAKERS</t>
  </si>
  <si>
    <t>NYAKERS SWEDISH GINGER HEARTS BISCUITS IN RED TIN</t>
  </si>
  <si>
    <t>400g</t>
  </si>
  <si>
    <t>NYAKERS SWEDISH GINGERSNAPS BISCUITS IN BLUE TIN</t>
  </si>
  <si>
    <t>NYAKERS GINGER SNAPS IN PLASTIC TUB</t>
  </si>
  <si>
    <t>300g</t>
  </si>
  <si>
    <t>NYAKERS CARDAMON COOKIES IN PLASTIC TUB</t>
  </si>
  <si>
    <t>350g</t>
  </si>
  <si>
    <t>NYAKERS HOLIDAY GINGERSNAPS</t>
  </si>
  <si>
    <t>370g</t>
  </si>
  <si>
    <t>NYAKERS ALMOND CAKES</t>
  </si>
  <si>
    <t>NYAKERS SWEDISH GINGER BISCUITS ORIGINAL</t>
  </si>
  <si>
    <t>0891980000001</t>
  </si>
  <si>
    <t>NYAKERS CARDAMON SNAPS</t>
  </si>
  <si>
    <t>PERTZBORN</t>
  </si>
  <si>
    <t>PRTZBN ALL NATURAL GNGBRD HOUSE</t>
  </si>
  <si>
    <t>600g</t>
  </si>
  <si>
    <t>PRTZBN HANSEL &amp; GRETEL GNGBRD HOUSE</t>
  </si>
  <si>
    <t>PRTZBN DIY GINGERBREAD HOUSE KIT</t>
  </si>
  <si>
    <t>530g</t>
  </si>
  <si>
    <t>PRTZBN GINGERBREAD HEART</t>
  </si>
  <si>
    <t>PRTZBN GINGERBREAD TRAIN KIT</t>
  </si>
  <si>
    <t>450g</t>
  </si>
  <si>
    <t>PRTZBN MINI TREE DECORATIONS WITH WHITE ICING</t>
  </si>
  <si>
    <t>12g</t>
  </si>
  <si>
    <t>PRTZBN EXTRA LARGE GNGBRD HOUSE  WHITE 4KG</t>
  </si>
  <si>
    <t>4kg</t>
  </si>
  <si>
    <t>0400037910000</t>
  </si>
  <si>
    <t>PRTZBN GINGERBREAD LARGE MAN</t>
  </si>
  <si>
    <t>PRTZBN GINGERBREAD PENGUIN</t>
  </si>
  <si>
    <t>35g</t>
  </si>
  <si>
    <t>PRTZBN GNGBRD MAN SMALL W/ WHITE &amp; GOLD HUNDREAD &amp; THOUSANDS</t>
  </si>
  <si>
    <t>PRTZBN GNGBRD TREE WITH WHITE AND GOLD HUNDREDS &amp; THOUSANDS</t>
  </si>
  <si>
    <t>130g</t>
  </si>
  <si>
    <t>PRTZBN GINGERBREAD FATHER CHRISTMAS</t>
  </si>
  <si>
    <t>PRTZBN GINGERBREAD REINDDER HEAD</t>
  </si>
  <si>
    <t>40g</t>
  </si>
  <si>
    <t>PRTZBN DIY GINGERBREAD 450G HOUSE KIT (LEBKUCHEN HAUS)</t>
  </si>
  <si>
    <t>PRTZBN DIY LARGE GINGERBREAD MAN 250G (LEBKUCHENMAANN)</t>
  </si>
  <si>
    <t>PRTZBN DIY SMALL GINGERBREAD MAN 120G</t>
  </si>
  <si>
    <t>PRTZBN GINGERBREAD DECORATED STOCKING</t>
  </si>
  <si>
    <t>PRTZBN MIXED PRE-FILLED DISPLAY - 104 GINGERBREAD FIGURES</t>
  </si>
  <si>
    <t>10x25g/10x35g/10x40g/10x55g/10x65g/10x110g/20x150g/8x180g/16x180g</t>
  </si>
  <si>
    <t>Santa Face – 4000379031236 Reindeer Face – 4000379031335 Santa Star – 4000379726101 Mini Gingerbread Person – 4000379072703 Gingerbread Reindeer – 4000379030918 Gingerbread Man with Scarf – 4000379030710 Mini Gingerbread People in Bag – 4000379030611 Large Green Gingerbread Man – 4000379071003 Large Gingerbread Man - 4000379717116</t>
  </si>
  <si>
    <t>PRTZBN PRE-FILLED GINGERBREAD MAN DISPLAY 48 UNITS/DISPLAY</t>
  </si>
  <si>
    <t>PRTZBN GINGERBREAD SKELETON 12x180G</t>
  </si>
  <si>
    <t>PRTZBN GINGERBREAD RED HAT</t>
  </si>
  <si>
    <t>PRTZBN GINGERBREAD MULTICOLOURED HAT</t>
  </si>
  <si>
    <t>PRTZBN DIY GINGERBREAD TRUCK</t>
  </si>
  <si>
    <t>740G</t>
  </si>
  <si>
    <t>PRTZBN MIXED BAG OF HALLOWEEN FIGURES</t>
  </si>
  <si>
    <t>100G</t>
  </si>
  <si>
    <t>PRTZBN GINGERBREAD ALIEN</t>
  </si>
  <si>
    <t>40G</t>
  </si>
  <si>
    <t>PRTZBN GINGERBREAD SPLATTER</t>
  </si>
  <si>
    <t>35G</t>
  </si>
  <si>
    <t>PRTZBN GINGERBREAD HALLOWEEN FACE</t>
  </si>
  <si>
    <t>30G</t>
  </si>
  <si>
    <t>PRTZBN GINGERBREAD WHITE PUMPKIN</t>
  </si>
  <si>
    <t>65G</t>
  </si>
  <si>
    <t>PRTZBN GINGERBREAD MUMMY</t>
  </si>
  <si>
    <t>PRTZBN GINGERBREAD SKELETON</t>
  </si>
  <si>
    <t>PRTZBN GINGERBREAD SKELETON HAND</t>
  </si>
  <si>
    <t>50G</t>
  </si>
  <si>
    <t>PIERROT GOURMAND</t>
  </si>
  <si>
    <t>PIERROT GOURMAND MILK CARAMEL LOLLIPOPS</t>
  </si>
  <si>
    <t>131g</t>
  </si>
  <si>
    <t>PIERROT GOURMAND FRUIT FLAVORED LOLLIPOPS</t>
  </si>
  <si>
    <t>PIERROT GOURMAND COCOA FLAVORED LOLIPOPS</t>
  </si>
  <si>
    <t>PIERROT GOURMAND CARAMEL &amp; FRUIT ARROW SHAPPED LOLLIPOPS</t>
  </si>
  <si>
    <t>262g</t>
  </si>
  <si>
    <t>PIERROT GOURMAND ARROW SHAPPED LOLLIPOPS BUST DISPLAY</t>
  </si>
  <si>
    <t>525G</t>
  </si>
  <si>
    <t>SCHWARTZ</t>
  </si>
  <si>
    <t>SCHWARTZ MULLED WINE</t>
  </si>
  <si>
    <t>18g</t>
  </si>
  <si>
    <t>SELSLEY GOURMET</t>
  </si>
  <si>
    <t>SELSLEY GOURMET MULLING SYRUP</t>
  </si>
  <si>
    <t>500ml</t>
  </si>
  <si>
    <t>200ml</t>
  </si>
  <si>
    <t>SELSLEY GOURMET GLÜHWEIN SYRUP</t>
  </si>
  <si>
    <t>VERGANI</t>
  </si>
  <si>
    <t>VERGANI TRADITIONAL MARRONS GLACES</t>
  </si>
  <si>
    <t>VERGANI MARRONS GLACES GIFT BOX</t>
  </si>
  <si>
    <t>VERGANI SANTA CLAUS - MILK CHOC W/ HAZELNUT PRALINES</t>
  </si>
  <si>
    <t>VERGANI SLEIGH BOX - MILK CHOC W/ CARAMEL CREAM</t>
  </si>
  <si>
    <t>VERGANI CLASSIC FLAVOUR MIXED BAR</t>
  </si>
  <si>
    <t>VERGANI ORANGE &amp; ALMOND SOFT BARS</t>
  </si>
  <si>
    <t>70G</t>
  </si>
  <si>
    <t>VERGANI GINGER &amp; ALMOND/COCOA ALM SOFT BARS</t>
  </si>
  <si>
    <t>VERGANI TRADITIONAL MARRONS GLACE 25G</t>
  </si>
  <si>
    <t>230G</t>
  </si>
  <si>
    <t>WICKLEIN</t>
  </si>
  <si>
    <t>WICKLEIN LANTERN TIN WITH INDIVIDUAL BAGS 6x250g</t>
  </si>
  <si>
    <t>WICKLEIN ORGANIC OBLATEN-LEBKUCHEN -VEGAN</t>
  </si>
  <si>
    <t>WICKLEIN ORGANIC LEBKUCHEN-HEART CHOCOLATE COVERED AND FILLE</t>
  </si>
  <si>
    <t>240g</t>
  </si>
  <si>
    <t>WICKLEIN MINI ELISEN LEBUCHEN WITH PLENTY OF DARK CHOCOLATE</t>
  </si>
  <si>
    <t>WICKLEIN ALLERLEI-SUGAR GLAZED GNGBRD</t>
  </si>
  <si>
    <t>WICKLEIN PFEFFERNUSSE</t>
  </si>
  <si>
    <t>WICKLEIN ORGANIC SPELT MINI-SPEKULATIUS</t>
  </si>
  <si>
    <t>WICKLEIN MINI ELISEN LEBUCHEN WITH WHOLE MILK-ALMOND BRITTLE</t>
  </si>
  <si>
    <t>WICKLEIN 300G CHOC PFEFFENUSSE IN RESEAL BAG</t>
  </si>
  <si>
    <t>WICKLEIN 300G DARK CHOC ALLERLEI IN RESEAL BAG</t>
  </si>
  <si>
    <t>WICKLEIN WINTERHOUSE 200G GIFT BOX WITH CHOC LEBKUCHEN</t>
  </si>
  <si>
    <t>WICKLEIN ASSORTED BURGGRAF LEBKUCHEN 14% NUT</t>
  </si>
  <si>
    <t>WICKLEIN BURGGRAF LEBKUCHEN DARK CHOCOLATE COVERED 14% NUT</t>
  </si>
  <si>
    <t>WICKLEIN BURGGRAF LEBKUCHEN MILK CHOCOLATE COVERED 14% NUT</t>
  </si>
  <si>
    <t>WICKLEIN MEISTERSINGER + LEBKUCHEN WITH GLUEHWEIN 20% NUTS</t>
  </si>
  <si>
    <t>WICKLEIN ORGANIC DARK CHOCOLATE MINI-ELISEN-LEBKUCHEN</t>
  </si>
  <si>
    <t>WICKLEIN ORGANIC SUGAR GLAZED MINI-ELISEN-LEBKUCHEN</t>
  </si>
  <si>
    <t>WICKLEIN ORGANIC PFEFFERNÜSSE</t>
  </si>
  <si>
    <t>WICKLEIN STOLLEN (BUTTERSTOLLEN) 500g</t>
  </si>
  <si>
    <t>WICKLEIN ORGANIC DIY GINGERBREAD HOUSE</t>
  </si>
  <si>
    <t>730g</t>
  </si>
  <si>
    <t>WICKLEIN ORGANIC HAZELNUT STARS</t>
  </si>
  <si>
    <t>125g</t>
  </si>
  <si>
    <t>WICKLEIN MINI ELISEN SALTED CARAMEL 150G</t>
  </si>
  <si>
    <t>WICKLEIN MINI ELISEN BAKED APPLE</t>
  </si>
  <si>
    <t>WICKLEIN MINI ELISEN WITH MARZIPAN</t>
  </si>
  <si>
    <t>WICKLEIN MUG BUDDIES 20x250g</t>
  </si>
  <si>
    <t>WICKLEIN MUG BUDDIES SUGAR GLAZED 20x250g</t>
  </si>
  <si>
    <t>WICKLEIN MEISTERSINGER &amp; LEBKUCHEN WITH CASHEW-COCOA-BRITTLE</t>
  </si>
  <si>
    <t>WICKLEIN MEISTERSINGER &amp; LEBKUCHEN WITH ALMOND-BRITTLE</t>
  </si>
  <si>
    <t>WICKLEIN WHITE MERRY CHRISTMAS TIN 7x200g</t>
  </si>
  <si>
    <t>WICKLEIN CINNAMON STARS 130G</t>
  </si>
  <si>
    <t>WICKLEIN MUSICAL TIN FILLED WITH NUREMBERG ELISEN- LEBKUCHEN</t>
  </si>
  <si>
    <t>300G</t>
  </si>
  <si>
    <t>WICKLEIN MEISTERSINGER VANILLA CRESCENTS</t>
  </si>
  <si>
    <t>130G</t>
  </si>
  <si>
    <t>WICKLEIN MEISTERSINGER SALTED CARAMEL COOKIES</t>
  </si>
  <si>
    <t>WICKLEIN CHOCO BUDDIES WITH MILK CHOCOLATE BOTTOM</t>
  </si>
  <si>
    <t>WICKLEIN ELISEN 25% SUGAR GLAZED</t>
  </si>
  <si>
    <t>MAKING XMAS SPECIAL STAR-SHAPED TIN FILLED WITH SHORTBREAD</t>
  </si>
  <si>
    <t>Unit QTY Order</t>
  </si>
  <si>
    <t>Easy to complete please fill in the areas in Yellow in units or case</t>
  </si>
  <si>
    <t>Case QTY Internal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</si>
</sst>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 Light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i/>
      <sz val="24"/>
      <color theme="0"/>
      <name val="Open sans"/>
      <family val="2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165" fontId="3" fillId="2" borderId="12" xfId="2" applyNumberFormat="1" applyFont="1" applyFill="1" applyBorder="1" applyAlignment="1" applyProtection="1">
      <alignment horizontal="center" wrapText="1"/>
      <protection locked="0"/>
    </xf>
    <xf numFmtId="10" fontId="0" fillId="0" borderId="0" xfId="0" applyNumberFormat="1" applyAlignment="1">
      <alignment horizontal="center"/>
    </xf>
    <xf numFmtId="0" fontId="6" fillId="0" borderId="0" xfId="0" applyFont="1"/>
    <xf numFmtId="0" fontId="3" fillId="2" borderId="1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4" fontId="16" fillId="2" borderId="17" xfId="2" applyFont="1" applyFill="1" applyBorder="1" applyAlignment="1">
      <alignment horizontal="center" vertical="center" wrapText="1"/>
    </xf>
    <xf numFmtId="49" fontId="16" fillId="2" borderId="17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0" fontId="18" fillId="0" borderId="20" xfId="0" applyFont="1" applyBorder="1" applyAlignment="1" applyProtection="1">
      <alignment horizontal="center"/>
      <protection locked="0"/>
    </xf>
    <xf numFmtId="2" fontId="19" fillId="3" borderId="21" xfId="0" applyNumberFormat="1" applyFont="1" applyFill="1" applyBorder="1" applyAlignment="1">
      <alignment horizontal="center" vertical="center"/>
    </xf>
    <xf numFmtId="2" fontId="19" fillId="3" borderId="22" xfId="0" applyNumberFormat="1" applyFont="1" applyFill="1" applyBorder="1" applyAlignment="1">
      <alignment horizontal="center" vertical="center"/>
    </xf>
    <xf numFmtId="1" fontId="19" fillId="3" borderId="22" xfId="0" applyNumberFormat="1" applyFont="1" applyFill="1" applyBorder="1" applyAlignment="1">
      <alignment horizontal="center" vertical="center"/>
    </xf>
    <xf numFmtId="164" fontId="19" fillId="3" borderId="22" xfId="1" applyNumberFormat="1" applyFont="1" applyFill="1" applyBorder="1" applyAlignment="1">
      <alignment horizontal="center" vertical="center"/>
    </xf>
    <xf numFmtId="2" fontId="19" fillId="3" borderId="2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4" borderId="13" xfId="0" applyFont="1" applyFill="1" applyBorder="1" applyAlignment="1" applyProtection="1">
      <alignment horizontal="center"/>
      <protection locked="0"/>
    </xf>
    <xf numFmtId="0" fontId="19" fillId="4" borderId="19" xfId="0" applyFont="1" applyFill="1" applyBorder="1" applyAlignment="1" applyProtection="1">
      <alignment horizontal="center"/>
      <protection locked="0"/>
    </xf>
    <xf numFmtId="164" fontId="19" fillId="0" borderId="13" xfId="1" applyNumberFormat="1" applyFont="1" applyBorder="1" applyAlignment="1">
      <alignment horizontal="center"/>
    </xf>
    <xf numFmtId="0" fontId="3" fillId="2" borderId="24" xfId="0" applyFont="1" applyFill="1" applyBorder="1" applyAlignment="1" applyProtection="1">
      <alignment horizontal="center" wrapText="1"/>
      <protection locked="0"/>
    </xf>
    <xf numFmtId="165" fontId="0" fillId="0" borderId="0" xfId="0" applyNumberFormat="1" applyAlignment="1">
      <alignment horizontal="center"/>
    </xf>
    <xf numFmtId="1" fontId="3" fillId="2" borderId="25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9" fillId="0" borderId="13" xfId="1" applyNumberFormat="1" applyFont="1" applyBorder="1" applyAlignment="1">
      <alignment horizontal="center"/>
    </xf>
    <xf numFmtId="0" fontId="20" fillId="8" borderId="6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10" fillId="6" borderId="8" xfId="3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  <protection locked="0"/>
    </xf>
    <xf numFmtId="0" fontId="20" fillId="8" borderId="10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4" fontId="9" fillId="8" borderId="9" xfId="0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4" fillId="8" borderId="8" xfId="0" applyFont="1" applyFill="1" applyBorder="1" applyAlignment="1" applyProtection="1">
      <alignment horizontal="center"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</cellXfs>
  <cellStyles count="4">
    <cellStyle name="Comma" xfId="1" builtinId="3"/>
    <cellStyle name="Currency 2" xfId="2" xr:uid="{00000000-0005-0000-0000-000001000000}"/>
    <cellStyle name="Hyperlink" xfId="3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309563</xdr:colOff>
      <xdr:row>7</xdr:row>
      <xdr:rowOff>0</xdr:rowOff>
    </xdr:from>
    <xdr:to>
      <xdr:col>17</xdr:col>
      <xdr:colOff>355282</xdr:colOff>
      <xdr:row>7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C2B452-B90C-3D98-2536-0515A7D4893E}"/>
            </a:ext>
          </a:extLst>
        </xdr:cNvPr>
        <xdr:cNvSpPr txBox="1"/>
      </xdr:nvSpPr>
      <xdr:spPr>
        <a:xfrm>
          <a:off x="19466719" y="1869281"/>
          <a:ext cx="45719" cy="4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empirebespokefoo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31"/>
  <sheetViews>
    <sheetView workbookViewId="0">
      <pane ySplit="1" topLeftCell="A131" activePane="bottomLeft" state="frozen"/>
      <selection pane="bottomLeft" activeCell="A145" sqref="A145:XFD145"/>
    </sheetView>
  </sheetViews>
  <sheetFormatPr defaultRowHeight="15" x14ac:dyDescent="0.25"/>
  <cols>
    <col min="1" max="1" width="9.140625" style="1"/>
    <col min="2" max="2" width="23" style="1" customWidth="1"/>
    <col min="3" max="3" width="53.85546875" style="1" customWidth="1"/>
    <col min="4" max="4" width="10.28515625" style="1" customWidth="1"/>
    <col min="5" max="5" width="8.7109375" style="1" bestFit="1" customWidth="1"/>
    <col min="6" max="6" width="5.7109375" style="1" customWidth="1"/>
    <col min="7" max="7" width="8.42578125" style="1" bestFit="1" customWidth="1"/>
    <col min="8" max="8" width="6.5703125" style="1" bestFit="1" customWidth="1"/>
    <col min="9" max="9" width="30" style="39" bestFit="1" customWidth="1"/>
  </cols>
  <sheetData>
    <row r="1" spans="1:9" ht="36.75" x14ac:dyDescent="0.25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5" t="s">
        <v>5</v>
      </c>
      <c r="G1" s="3" t="s">
        <v>6</v>
      </c>
      <c r="H1" s="3" t="s">
        <v>7</v>
      </c>
      <c r="I1" s="37" t="s">
        <v>8</v>
      </c>
    </row>
    <row r="2" spans="1:9" x14ac:dyDescent="0.25">
      <c r="A2" s="1">
        <v>28002008</v>
      </c>
      <c r="B2" s="1" t="s">
        <v>29</v>
      </c>
      <c r="C2" s="1" t="s">
        <v>30</v>
      </c>
      <c r="D2" s="1" t="s">
        <v>31</v>
      </c>
      <c r="E2" s="1">
        <v>18</v>
      </c>
      <c r="F2" s="1">
        <v>0</v>
      </c>
      <c r="G2" s="36">
        <v>49.32</v>
      </c>
      <c r="H2" s="36">
        <v>2.74</v>
      </c>
      <c r="I2" s="38">
        <v>8002873018047</v>
      </c>
    </row>
    <row r="3" spans="1:9" x14ac:dyDescent="0.25">
      <c r="A3" s="1">
        <v>28002010</v>
      </c>
      <c r="B3" s="1" t="s">
        <v>29</v>
      </c>
      <c r="C3" s="1" t="s">
        <v>32</v>
      </c>
      <c r="D3" s="1" t="s">
        <v>33</v>
      </c>
      <c r="E3" s="1">
        <v>12</v>
      </c>
      <c r="F3" s="1">
        <v>0</v>
      </c>
      <c r="G3" s="36">
        <v>112.08</v>
      </c>
      <c r="H3" s="36">
        <v>9.34</v>
      </c>
      <c r="I3" s="38">
        <v>8002873018016</v>
      </c>
    </row>
    <row r="4" spans="1:9" x14ac:dyDescent="0.25">
      <c r="A4" s="1">
        <v>28002011</v>
      </c>
      <c r="B4" s="1" t="s">
        <v>29</v>
      </c>
      <c r="C4" s="1" t="s">
        <v>34</v>
      </c>
      <c r="D4" s="1" t="s">
        <v>35</v>
      </c>
      <c r="E4" s="1">
        <v>12</v>
      </c>
      <c r="F4" s="1">
        <v>0</v>
      </c>
      <c r="G4" s="36">
        <v>63.84</v>
      </c>
      <c r="H4" s="36">
        <v>5.32</v>
      </c>
      <c r="I4" s="38">
        <v>8002873018030</v>
      </c>
    </row>
    <row r="5" spans="1:9" x14ac:dyDescent="0.25">
      <c r="A5" s="1">
        <v>28002012</v>
      </c>
      <c r="B5" s="1" t="s">
        <v>29</v>
      </c>
      <c r="C5" s="1" t="s">
        <v>36</v>
      </c>
      <c r="D5" s="1" t="s">
        <v>37</v>
      </c>
      <c r="E5" s="1">
        <v>15</v>
      </c>
      <c r="F5" s="1">
        <v>0</v>
      </c>
      <c r="G5" s="36">
        <v>45</v>
      </c>
      <c r="H5" s="36">
        <v>3</v>
      </c>
      <c r="I5" s="38">
        <v>8002873019488</v>
      </c>
    </row>
    <row r="6" spans="1:9" x14ac:dyDescent="0.25">
      <c r="A6" s="1">
        <v>28002019</v>
      </c>
      <c r="B6" s="1" t="s">
        <v>29</v>
      </c>
      <c r="C6" s="1" t="s">
        <v>38</v>
      </c>
      <c r="D6" s="1" t="s">
        <v>39</v>
      </c>
      <c r="E6" s="1">
        <v>12</v>
      </c>
      <c r="F6" s="1">
        <v>0</v>
      </c>
      <c r="G6" s="36">
        <v>109.44</v>
      </c>
      <c r="H6" s="36">
        <v>9.1199999999999992</v>
      </c>
      <c r="I6" s="38">
        <v>8002873018313</v>
      </c>
    </row>
    <row r="7" spans="1:9" x14ac:dyDescent="0.25">
      <c r="A7">
        <v>28002022</v>
      </c>
      <c r="B7" s="1" t="s">
        <v>29</v>
      </c>
      <c r="C7" s="1" t="s">
        <v>40</v>
      </c>
      <c r="D7" s="1" t="s">
        <v>39</v>
      </c>
      <c r="E7" s="1">
        <v>12</v>
      </c>
      <c r="F7" s="1">
        <v>0</v>
      </c>
      <c r="G7" s="36">
        <v>114.24</v>
      </c>
      <c r="H7" s="36">
        <v>9.52</v>
      </c>
      <c r="I7" s="38">
        <v>8002873018320</v>
      </c>
    </row>
    <row r="8" spans="1:9" x14ac:dyDescent="0.25">
      <c r="A8">
        <v>28002026</v>
      </c>
      <c r="B8" s="1" t="s">
        <v>29</v>
      </c>
      <c r="C8" s="1" t="s">
        <v>41</v>
      </c>
      <c r="D8" s="1" t="s">
        <v>42</v>
      </c>
      <c r="E8" s="1">
        <v>6</v>
      </c>
      <c r="F8" s="1">
        <v>0</v>
      </c>
      <c r="G8" s="36">
        <v>67.5</v>
      </c>
      <c r="H8" s="36">
        <v>11.25</v>
      </c>
      <c r="I8" s="38">
        <v>8002873018207</v>
      </c>
    </row>
    <row r="9" spans="1:9" x14ac:dyDescent="0.25">
      <c r="A9">
        <v>28002028</v>
      </c>
      <c r="B9" s="1" t="s">
        <v>29</v>
      </c>
      <c r="C9" s="1" t="s">
        <v>43</v>
      </c>
      <c r="D9" s="1" t="s">
        <v>44</v>
      </c>
      <c r="E9" s="1">
        <v>12</v>
      </c>
      <c r="F9" s="1">
        <v>0</v>
      </c>
      <c r="G9" s="36">
        <v>63</v>
      </c>
      <c r="H9" s="36">
        <v>5.25</v>
      </c>
      <c r="I9" s="38">
        <v>8002873022556</v>
      </c>
    </row>
    <row r="10" spans="1:9" x14ac:dyDescent="0.25">
      <c r="A10">
        <v>28002033</v>
      </c>
      <c r="B10" s="1" t="s">
        <v>29</v>
      </c>
      <c r="C10" s="1" t="s">
        <v>45</v>
      </c>
      <c r="D10" s="1" t="s">
        <v>44</v>
      </c>
      <c r="E10" s="1">
        <v>12</v>
      </c>
      <c r="F10" s="1">
        <v>0</v>
      </c>
      <c r="G10" s="36">
        <v>68.88</v>
      </c>
      <c r="H10" s="36">
        <v>5.74</v>
      </c>
      <c r="I10" s="38">
        <v>8002873022969</v>
      </c>
    </row>
    <row r="11" spans="1:9" x14ac:dyDescent="0.25">
      <c r="A11">
        <v>28002038</v>
      </c>
      <c r="B11" s="1" t="s">
        <v>29</v>
      </c>
      <c r="C11" s="1" t="s">
        <v>46</v>
      </c>
      <c r="D11" s="1" t="s">
        <v>47</v>
      </c>
      <c r="E11" s="1">
        <v>12</v>
      </c>
      <c r="F11" s="1">
        <v>0</v>
      </c>
      <c r="G11" s="36">
        <v>43.2</v>
      </c>
      <c r="H11" s="36">
        <v>3.6</v>
      </c>
      <c r="I11" s="38">
        <v>8002873018115</v>
      </c>
    </row>
    <row r="12" spans="1:9" x14ac:dyDescent="0.25">
      <c r="A12">
        <v>28002039</v>
      </c>
      <c r="B12" s="1" t="s">
        <v>29</v>
      </c>
      <c r="C12" s="1" t="s">
        <v>48</v>
      </c>
      <c r="D12" s="1" t="s">
        <v>47</v>
      </c>
      <c r="E12" s="1">
        <v>12</v>
      </c>
      <c r="F12" s="1">
        <v>0</v>
      </c>
      <c r="G12" s="36">
        <v>39.479999999999997</v>
      </c>
      <c r="H12" s="36">
        <v>3.29</v>
      </c>
      <c r="I12" s="38">
        <v>8002873018467</v>
      </c>
    </row>
    <row r="13" spans="1:9" x14ac:dyDescent="0.25">
      <c r="A13">
        <v>28002040</v>
      </c>
      <c r="B13" s="1" t="s">
        <v>29</v>
      </c>
      <c r="C13" s="1" t="s">
        <v>49</v>
      </c>
      <c r="D13" s="1" t="s">
        <v>37</v>
      </c>
      <c r="E13" s="1">
        <v>12</v>
      </c>
      <c r="F13" s="1">
        <v>0</v>
      </c>
      <c r="G13" s="36">
        <v>36.36</v>
      </c>
      <c r="H13" s="36">
        <v>3.03</v>
      </c>
      <c r="I13" s="38">
        <v>8002873019600</v>
      </c>
    </row>
    <row r="14" spans="1:9" x14ac:dyDescent="0.25">
      <c r="A14">
        <v>28002041</v>
      </c>
      <c r="B14" s="1" t="s">
        <v>29</v>
      </c>
      <c r="C14" s="1" t="s">
        <v>50</v>
      </c>
      <c r="D14" s="1" t="s">
        <v>51</v>
      </c>
      <c r="E14" s="1">
        <v>12</v>
      </c>
      <c r="F14" s="1">
        <v>0</v>
      </c>
      <c r="G14" s="36">
        <v>166.32</v>
      </c>
      <c r="H14" s="36">
        <v>13.86</v>
      </c>
      <c r="I14" s="38">
        <v>8002873023331</v>
      </c>
    </row>
    <row r="15" spans="1:9" x14ac:dyDescent="0.25">
      <c r="A15">
        <v>28002042</v>
      </c>
      <c r="B15" s="1" t="s">
        <v>29</v>
      </c>
      <c r="C15" s="1" t="s">
        <v>52</v>
      </c>
      <c r="D15" s="1" t="s">
        <v>53</v>
      </c>
      <c r="E15" s="1">
        <v>5</v>
      </c>
      <c r="F15" s="1">
        <v>0</v>
      </c>
      <c r="G15" s="36">
        <v>63.6</v>
      </c>
      <c r="H15" s="36">
        <v>12.72</v>
      </c>
      <c r="I15" s="38">
        <v>8002873022884</v>
      </c>
    </row>
    <row r="16" spans="1:9" x14ac:dyDescent="0.25">
      <c r="A16">
        <v>28002043</v>
      </c>
      <c r="B16" s="1" t="s">
        <v>29</v>
      </c>
      <c r="C16" s="1" t="s">
        <v>54</v>
      </c>
      <c r="D16" s="1" t="s">
        <v>55</v>
      </c>
      <c r="E16" s="1">
        <v>6</v>
      </c>
      <c r="F16" s="1">
        <v>0</v>
      </c>
      <c r="G16" s="36">
        <v>75.3</v>
      </c>
      <c r="H16" s="36">
        <v>12.55</v>
      </c>
      <c r="I16" s="38" t="s">
        <v>56</v>
      </c>
    </row>
    <row r="17" spans="1:9" x14ac:dyDescent="0.25">
      <c r="A17">
        <v>28002044</v>
      </c>
      <c r="B17" s="1" t="s">
        <v>29</v>
      </c>
      <c r="C17" s="1" t="s">
        <v>57</v>
      </c>
      <c r="D17" s="1" t="s">
        <v>37</v>
      </c>
      <c r="E17" s="1">
        <v>12</v>
      </c>
      <c r="F17" s="1">
        <v>0</v>
      </c>
      <c r="G17" s="36">
        <v>166.32</v>
      </c>
      <c r="H17" s="36">
        <v>13.86</v>
      </c>
      <c r="I17" s="38" t="s">
        <v>56</v>
      </c>
    </row>
    <row r="18" spans="1:9" x14ac:dyDescent="0.25">
      <c r="A18">
        <v>28002045</v>
      </c>
      <c r="B18" s="1" t="s">
        <v>29</v>
      </c>
      <c r="C18" s="1" t="s">
        <v>58</v>
      </c>
      <c r="D18" s="1" t="s">
        <v>37</v>
      </c>
      <c r="E18" s="1">
        <v>6</v>
      </c>
      <c r="F18" s="1">
        <v>0</v>
      </c>
      <c r="G18" s="36">
        <v>73.92</v>
      </c>
      <c r="H18" s="36">
        <v>12.32</v>
      </c>
      <c r="I18" s="38" t="s">
        <v>56</v>
      </c>
    </row>
    <row r="19" spans="1:9" x14ac:dyDescent="0.25">
      <c r="A19">
        <v>27003004</v>
      </c>
      <c r="B19" s="1" t="s">
        <v>59</v>
      </c>
      <c r="C19" s="1" t="s">
        <v>60</v>
      </c>
      <c r="D19" s="1" t="s">
        <v>61</v>
      </c>
      <c r="E19" s="1">
        <v>6</v>
      </c>
      <c r="F19" s="1">
        <v>0</v>
      </c>
      <c r="G19" s="36">
        <v>104.4</v>
      </c>
      <c r="H19" s="36">
        <v>17.399999999999999</v>
      </c>
      <c r="I19" s="38">
        <v>8001311139450</v>
      </c>
    </row>
    <row r="20" spans="1:9" x14ac:dyDescent="0.25">
      <c r="A20">
        <v>27003013</v>
      </c>
      <c r="B20" s="1" t="s">
        <v>59</v>
      </c>
      <c r="C20" s="1" t="s">
        <v>62</v>
      </c>
      <c r="D20" s="1" t="s">
        <v>63</v>
      </c>
      <c r="E20" s="1">
        <v>12</v>
      </c>
      <c r="F20" s="1">
        <v>0</v>
      </c>
      <c r="G20" s="36">
        <v>32.520000000000003</v>
      </c>
      <c r="H20" s="36">
        <v>2.71</v>
      </c>
      <c r="I20" s="38">
        <v>8001311485007</v>
      </c>
    </row>
    <row r="21" spans="1:9" x14ac:dyDescent="0.25">
      <c r="A21">
        <v>27003015</v>
      </c>
      <c r="B21" s="1" t="s">
        <v>59</v>
      </c>
      <c r="C21" s="1" t="s">
        <v>64</v>
      </c>
      <c r="D21" s="1" t="s">
        <v>65</v>
      </c>
      <c r="E21" s="1">
        <v>12</v>
      </c>
      <c r="F21" s="1">
        <v>0</v>
      </c>
      <c r="G21" s="36">
        <v>32.520000000000003</v>
      </c>
      <c r="H21" s="36">
        <v>2.71</v>
      </c>
      <c r="I21" s="38">
        <v>8001311484994</v>
      </c>
    </row>
    <row r="22" spans="1:9" x14ac:dyDescent="0.25">
      <c r="A22">
        <v>27003046</v>
      </c>
      <c r="B22" s="1" t="s">
        <v>59</v>
      </c>
      <c r="C22" s="1" t="s">
        <v>66</v>
      </c>
      <c r="D22" s="1" t="s">
        <v>67</v>
      </c>
      <c r="E22" s="1">
        <v>8</v>
      </c>
      <c r="F22" s="1">
        <v>0</v>
      </c>
      <c r="G22" s="36">
        <v>50.08</v>
      </c>
      <c r="H22" s="36">
        <v>6.26</v>
      </c>
      <c r="I22" s="38">
        <v>8001311044129</v>
      </c>
    </row>
    <row r="23" spans="1:9" x14ac:dyDescent="0.25">
      <c r="A23">
        <v>27003047</v>
      </c>
      <c r="B23" s="1" t="s">
        <v>59</v>
      </c>
      <c r="C23" s="1" t="s">
        <v>68</v>
      </c>
      <c r="D23" s="1" t="s">
        <v>67</v>
      </c>
      <c r="E23" s="1">
        <v>8</v>
      </c>
      <c r="F23" s="1">
        <v>1</v>
      </c>
      <c r="G23" s="36">
        <v>59.44</v>
      </c>
      <c r="H23" s="36">
        <v>7.43</v>
      </c>
      <c r="I23" s="38" t="s">
        <v>56</v>
      </c>
    </row>
    <row r="24" spans="1:9" x14ac:dyDescent="0.25">
      <c r="A24">
        <v>27003048</v>
      </c>
      <c r="B24" s="1" t="s">
        <v>59</v>
      </c>
      <c r="C24" s="1" t="s">
        <v>69</v>
      </c>
      <c r="D24" s="1" t="s">
        <v>67</v>
      </c>
      <c r="E24" s="1">
        <v>8</v>
      </c>
      <c r="F24" s="1">
        <v>0</v>
      </c>
      <c r="G24" s="36">
        <v>53.2</v>
      </c>
      <c r="H24" s="36">
        <v>6.65</v>
      </c>
      <c r="I24" s="38">
        <v>8001311222169</v>
      </c>
    </row>
    <row r="25" spans="1:9" x14ac:dyDescent="0.25">
      <c r="A25">
        <v>27003058</v>
      </c>
      <c r="B25" s="1" t="s">
        <v>70</v>
      </c>
      <c r="C25" s="1" t="s">
        <v>71</v>
      </c>
      <c r="D25" s="1" t="s">
        <v>72</v>
      </c>
      <c r="E25" s="1">
        <v>24</v>
      </c>
      <c r="F25" s="1">
        <v>0</v>
      </c>
      <c r="G25" s="36">
        <v>70.08</v>
      </c>
      <c r="H25" s="36">
        <v>2.92</v>
      </c>
      <c r="I25" s="38" t="s">
        <v>73</v>
      </c>
    </row>
    <row r="26" spans="1:9" x14ac:dyDescent="0.25">
      <c r="A26">
        <v>27003080</v>
      </c>
      <c r="B26" s="1" t="s">
        <v>59</v>
      </c>
      <c r="C26" s="1" t="s">
        <v>74</v>
      </c>
      <c r="D26" s="1" t="s">
        <v>61</v>
      </c>
      <c r="E26" s="1">
        <v>6</v>
      </c>
      <c r="F26" s="1">
        <v>0</v>
      </c>
      <c r="G26" s="36">
        <v>94.98</v>
      </c>
      <c r="H26" s="36">
        <v>15.83</v>
      </c>
      <c r="I26" s="38">
        <v>8001311485021</v>
      </c>
    </row>
    <row r="27" spans="1:9" x14ac:dyDescent="0.25">
      <c r="A27">
        <v>27003083</v>
      </c>
      <c r="B27" s="1" t="s">
        <v>59</v>
      </c>
      <c r="C27" s="1" t="s">
        <v>75</v>
      </c>
      <c r="D27" s="1" t="s">
        <v>65</v>
      </c>
      <c r="E27" s="1">
        <v>12</v>
      </c>
      <c r="F27" s="1">
        <v>0</v>
      </c>
      <c r="G27" s="36">
        <v>65.400000000000006</v>
      </c>
      <c r="H27" s="36">
        <v>5.45</v>
      </c>
      <c r="I27" s="38" t="s">
        <v>56</v>
      </c>
    </row>
    <row r="28" spans="1:9" x14ac:dyDescent="0.25">
      <c r="A28">
        <v>27003084</v>
      </c>
      <c r="B28" s="1" t="s">
        <v>59</v>
      </c>
      <c r="C28" s="1" t="s">
        <v>76</v>
      </c>
      <c r="D28" s="1" t="s">
        <v>77</v>
      </c>
      <c r="E28" s="1">
        <v>6</v>
      </c>
      <c r="F28" s="1">
        <v>0</v>
      </c>
      <c r="G28" s="36">
        <v>115.02</v>
      </c>
      <c r="H28" s="36">
        <v>19.170000000000002</v>
      </c>
      <c r="I28" s="38">
        <v>8001311485229</v>
      </c>
    </row>
    <row r="29" spans="1:9" x14ac:dyDescent="0.25">
      <c r="A29">
        <v>27003085</v>
      </c>
      <c r="B29" s="1" t="s">
        <v>59</v>
      </c>
      <c r="C29" s="1" t="s">
        <v>78</v>
      </c>
      <c r="D29" s="1" t="s">
        <v>65</v>
      </c>
      <c r="E29" s="1">
        <v>12</v>
      </c>
      <c r="F29" s="1">
        <v>0</v>
      </c>
      <c r="G29" s="36">
        <v>63.36</v>
      </c>
      <c r="H29" s="36">
        <v>5.28</v>
      </c>
      <c r="I29" s="38">
        <v>8001311485236</v>
      </c>
    </row>
    <row r="30" spans="1:9" x14ac:dyDescent="0.25">
      <c r="A30">
        <v>27003091</v>
      </c>
      <c r="B30" s="1" t="s">
        <v>59</v>
      </c>
      <c r="C30" s="1" t="s">
        <v>79</v>
      </c>
      <c r="D30" s="1" t="s">
        <v>65</v>
      </c>
      <c r="E30" s="1">
        <v>12</v>
      </c>
      <c r="F30" s="1">
        <v>0</v>
      </c>
      <c r="G30" s="36">
        <v>32.520000000000003</v>
      </c>
      <c r="H30" s="36">
        <v>2.71</v>
      </c>
      <c r="I30" s="38" t="s">
        <v>56</v>
      </c>
    </row>
    <row r="31" spans="1:9" x14ac:dyDescent="0.25">
      <c r="A31">
        <v>27003092</v>
      </c>
      <c r="B31" s="1" t="s">
        <v>59</v>
      </c>
      <c r="C31" s="1" t="s">
        <v>80</v>
      </c>
      <c r="D31" s="1" t="s">
        <v>65</v>
      </c>
      <c r="E31" s="1">
        <v>12</v>
      </c>
      <c r="F31" s="1">
        <v>0</v>
      </c>
      <c r="G31" s="36">
        <v>33.840000000000003</v>
      </c>
      <c r="H31" s="36">
        <v>2.82</v>
      </c>
      <c r="I31" s="38" t="s">
        <v>56</v>
      </c>
    </row>
    <row r="32" spans="1:9" x14ac:dyDescent="0.25">
      <c r="A32">
        <v>27003093</v>
      </c>
      <c r="B32" s="1" t="s">
        <v>59</v>
      </c>
      <c r="C32" s="1" t="s">
        <v>81</v>
      </c>
      <c r="D32" s="1" t="s">
        <v>65</v>
      </c>
      <c r="E32" s="1">
        <v>12</v>
      </c>
      <c r="F32" s="1">
        <v>0</v>
      </c>
      <c r="G32" s="36">
        <v>33.840000000000003</v>
      </c>
      <c r="H32" s="36">
        <v>2.82</v>
      </c>
      <c r="I32" s="38" t="s">
        <v>56</v>
      </c>
    </row>
    <row r="33" spans="1:9" x14ac:dyDescent="0.25">
      <c r="A33">
        <v>27003094</v>
      </c>
      <c r="B33" s="1" t="s">
        <v>59</v>
      </c>
      <c r="C33" s="1" t="s">
        <v>82</v>
      </c>
      <c r="D33" s="1" t="s">
        <v>65</v>
      </c>
      <c r="E33" s="1">
        <v>12</v>
      </c>
      <c r="F33" s="1">
        <v>0</v>
      </c>
      <c r="G33" s="36">
        <v>33.840000000000003</v>
      </c>
      <c r="H33" s="36">
        <v>2.82</v>
      </c>
      <c r="I33" s="38" t="s">
        <v>56</v>
      </c>
    </row>
    <row r="34" spans="1:9" x14ac:dyDescent="0.25">
      <c r="A34">
        <v>27003095</v>
      </c>
      <c r="B34" s="1" t="s">
        <v>59</v>
      </c>
      <c r="C34" s="1" t="s">
        <v>83</v>
      </c>
      <c r="D34" s="1" t="s">
        <v>61</v>
      </c>
      <c r="E34" s="1">
        <v>6</v>
      </c>
      <c r="F34" s="1">
        <v>0</v>
      </c>
      <c r="G34" s="36">
        <v>100.26</v>
      </c>
      <c r="H34" s="36">
        <v>16.71</v>
      </c>
      <c r="I34" s="38" t="s">
        <v>56</v>
      </c>
    </row>
    <row r="35" spans="1:9" x14ac:dyDescent="0.25">
      <c r="A35">
        <v>27003096</v>
      </c>
      <c r="B35" s="1" t="s">
        <v>59</v>
      </c>
      <c r="C35" s="1" t="s">
        <v>84</v>
      </c>
      <c r="D35" s="1" t="s">
        <v>61</v>
      </c>
      <c r="E35" s="1">
        <v>6</v>
      </c>
      <c r="F35" s="1">
        <v>0</v>
      </c>
      <c r="G35" s="36">
        <v>105.48</v>
      </c>
      <c r="H35" s="36">
        <v>17.579999999999998</v>
      </c>
      <c r="I35" s="38" t="s">
        <v>56</v>
      </c>
    </row>
    <row r="36" spans="1:9" x14ac:dyDescent="0.25">
      <c r="A36">
        <v>27003097</v>
      </c>
      <c r="B36" s="1" t="s">
        <v>59</v>
      </c>
      <c r="C36" s="1" t="s">
        <v>85</v>
      </c>
      <c r="D36" s="1" t="s">
        <v>61</v>
      </c>
      <c r="E36" s="1">
        <v>6</v>
      </c>
      <c r="F36" s="1">
        <v>0</v>
      </c>
      <c r="G36" s="36">
        <v>125.52</v>
      </c>
      <c r="H36" s="36">
        <v>20.92</v>
      </c>
      <c r="I36" s="38" t="s">
        <v>56</v>
      </c>
    </row>
    <row r="37" spans="1:9" x14ac:dyDescent="0.25">
      <c r="A37">
        <v>27003098</v>
      </c>
      <c r="B37" s="1" t="s">
        <v>59</v>
      </c>
      <c r="C37" s="1" t="s">
        <v>86</v>
      </c>
      <c r="D37" s="1" t="s">
        <v>87</v>
      </c>
      <c r="E37" s="1">
        <v>6</v>
      </c>
      <c r="F37" s="1">
        <v>0</v>
      </c>
      <c r="G37" s="36">
        <v>115.02</v>
      </c>
      <c r="H37" s="36">
        <v>19.170000000000002</v>
      </c>
      <c r="I37" s="38" t="s">
        <v>56</v>
      </c>
    </row>
    <row r="38" spans="1:9" x14ac:dyDescent="0.25">
      <c r="A38">
        <v>27003099</v>
      </c>
      <c r="B38" s="1" t="s">
        <v>59</v>
      </c>
      <c r="C38" s="1" t="s">
        <v>88</v>
      </c>
      <c r="D38" s="1" t="s">
        <v>65</v>
      </c>
      <c r="E38" s="1">
        <v>12</v>
      </c>
      <c r="F38" s="1">
        <v>0</v>
      </c>
      <c r="G38" s="36">
        <v>63.36</v>
      </c>
      <c r="H38" s="36">
        <v>5.28</v>
      </c>
      <c r="I38" s="38" t="s">
        <v>56</v>
      </c>
    </row>
    <row r="39" spans="1:9" x14ac:dyDescent="0.25">
      <c r="A39">
        <v>27003100</v>
      </c>
      <c r="B39" s="1" t="s">
        <v>59</v>
      </c>
      <c r="C39" s="1" t="s">
        <v>89</v>
      </c>
      <c r="D39" s="1" t="s">
        <v>87</v>
      </c>
      <c r="E39" s="1">
        <v>6</v>
      </c>
      <c r="F39" s="1">
        <v>0</v>
      </c>
      <c r="G39" s="36">
        <v>120.3</v>
      </c>
      <c r="H39" s="36">
        <v>20.05</v>
      </c>
      <c r="I39" s="38" t="s">
        <v>56</v>
      </c>
    </row>
    <row r="40" spans="1:9" x14ac:dyDescent="0.25">
      <c r="A40">
        <v>27003101</v>
      </c>
      <c r="B40" s="1" t="s">
        <v>59</v>
      </c>
      <c r="C40" s="1" t="s">
        <v>90</v>
      </c>
      <c r="D40" s="1" t="s">
        <v>65</v>
      </c>
      <c r="E40" s="1">
        <v>12</v>
      </c>
      <c r="F40" s="1">
        <v>0</v>
      </c>
      <c r="G40" s="36">
        <v>63.36</v>
      </c>
      <c r="H40" s="36">
        <v>5.28</v>
      </c>
      <c r="I40" s="38" t="s">
        <v>56</v>
      </c>
    </row>
    <row r="41" spans="1:9" x14ac:dyDescent="0.25">
      <c r="A41">
        <v>28003006</v>
      </c>
      <c r="B41" s="1" t="s">
        <v>59</v>
      </c>
      <c r="C41" s="1" t="s">
        <v>91</v>
      </c>
      <c r="D41" s="1" t="s">
        <v>35</v>
      </c>
      <c r="E41" s="1">
        <v>12</v>
      </c>
      <c r="F41" s="1">
        <v>0</v>
      </c>
      <c r="G41" s="36">
        <v>52.8</v>
      </c>
      <c r="H41" s="36">
        <v>4.4000000000000004</v>
      </c>
      <c r="I41" s="38">
        <v>8001311180636</v>
      </c>
    </row>
    <row r="42" spans="1:9" x14ac:dyDescent="0.25">
      <c r="A42">
        <v>28003035</v>
      </c>
      <c r="B42" s="1" t="s">
        <v>59</v>
      </c>
      <c r="C42" s="1" t="s">
        <v>92</v>
      </c>
      <c r="D42" s="1" t="s">
        <v>53</v>
      </c>
      <c r="E42" s="1">
        <v>12</v>
      </c>
      <c r="F42" s="1">
        <v>0</v>
      </c>
      <c r="G42" s="36">
        <v>98.04</v>
      </c>
      <c r="H42" s="36">
        <v>8.17</v>
      </c>
      <c r="I42" s="38">
        <v>8001311484987</v>
      </c>
    </row>
    <row r="43" spans="1:9" x14ac:dyDescent="0.25">
      <c r="A43">
        <v>28003041</v>
      </c>
      <c r="B43" s="1" t="s">
        <v>59</v>
      </c>
      <c r="C43" s="1" t="s">
        <v>93</v>
      </c>
      <c r="D43" s="1" t="s">
        <v>37</v>
      </c>
      <c r="E43" s="1">
        <v>8</v>
      </c>
      <c r="F43" s="1">
        <v>0</v>
      </c>
      <c r="G43" s="36">
        <v>70.16</v>
      </c>
      <c r="H43" s="36">
        <v>8.77</v>
      </c>
      <c r="I43" s="38">
        <v>8001311043733</v>
      </c>
    </row>
    <row r="44" spans="1:9" x14ac:dyDescent="0.25">
      <c r="A44">
        <v>28003042</v>
      </c>
      <c r="B44" s="1" t="s">
        <v>59</v>
      </c>
      <c r="C44" s="1" t="s">
        <v>94</v>
      </c>
      <c r="D44" s="1" t="s">
        <v>39</v>
      </c>
      <c r="E44" s="1">
        <v>12</v>
      </c>
      <c r="F44" s="1">
        <v>0</v>
      </c>
      <c r="G44" s="36">
        <v>52.8</v>
      </c>
      <c r="H44" s="36">
        <v>4.4000000000000004</v>
      </c>
      <c r="I44" s="38">
        <v>8001311043498</v>
      </c>
    </row>
    <row r="45" spans="1:9" x14ac:dyDescent="0.25">
      <c r="A45">
        <v>28003043</v>
      </c>
      <c r="B45" s="1" t="s">
        <v>59</v>
      </c>
      <c r="C45" s="1" t="s">
        <v>95</v>
      </c>
      <c r="D45" s="1" t="s">
        <v>47</v>
      </c>
      <c r="E45" s="1">
        <v>24</v>
      </c>
      <c r="F45" s="1">
        <v>0</v>
      </c>
      <c r="G45" s="36">
        <v>65.28</v>
      </c>
      <c r="H45" s="36">
        <v>2.72</v>
      </c>
      <c r="I45" s="38">
        <v>8001311043474</v>
      </c>
    </row>
    <row r="46" spans="1:9" x14ac:dyDescent="0.25">
      <c r="A46">
        <v>28003044</v>
      </c>
      <c r="B46" s="1" t="s">
        <v>59</v>
      </c>
      <c r="C46" s="1" t="s">
        <v>96</v>
      </c>
      <c r="D46" s="1" t="s">
        <v>97</v>
      </c>
      <c r="E46" s="1">
        <v>12</v>
      </c>
      <c r="F46" s="1">
        <v>0</v>
      </c>
      <c r="G46" s="36">
        <v>85.8</v>
      </c>
      <c r="H46" s="36">
        <v>7.15</v>
      </c>
      <c r="I46" s="38">
        <v>8001311173591</v>
      </c>
    </row>
    <row r="47" spans="1:9" x14ac:dyDescent="0.25">
      <c r="A47">
        <v>28003045</v>
      </c>
      <c r="B47" s="1" t="s">
        <v>59</v>
      </c>
      <c r="C47" s="1" t="s">
        <v>98</v>
      </c>
      <c r="D47" s="1" t="s">
        <v>99</v>
      </c>
      <c r="E47" s="1">
        <v>8</v>
      </c>
      <c r="F47" s="1">
        <v>0</v>
      </c>
      <c r="G47" s="36">
        <v>70.16</v>
      </c>
      <c r="H47" s="36">
        <v>8.77</v>
      </c>
      <c r="I47" s="38">
        <v>8001311350244</v>
      </c>
    </row>
    <row r="48" spans="1:9" x14ac:dyDescent="0.25">
      <c r="A48">
        <v>28003050</v>
      </c>
      <c r="B48" s="1" t="s">
        <v>59</v>
      </c>
      <c r="C48" s="1" t="s">
        <v>100</v>
      </c>
      <c r="D48" s="1" t="s">
        <v>101</v>
      </c>
      <c r="E48" s="1">
        <v>6</v>
      </c>
      <c r="F48" s="1">
        <v>0</v>
      </c>
      <c r="G48" s="36">
        <v>83.34</v>
      </c>
      <c r="H48" s="36">
        <v>13.89</v>
      </c>
      <c r="I48" s="38">
        <v>8001311044143</v>
      </c>
    </row>
    <row r="49" spans="1:9" x14ac:dyDescent="0.25">
      <c r="A49">
        <v>28003051</v>
      </c>
      <c r="B49" s="1" t="s">
        <v>59</v>
      </c>
      <c r="C49" s="1" t="s">
        <v>102</v>
      </c>
      <c r="D49" s="1" t="s">
        <v>101</v>
      </c>
      <c r="E49" s="1">
        <v>6</v>
      </c>
      <c r="F49" s="1">
        <v>0</v>
      </c>
      <c r="G49" s="36">
        <v>83.34</v>
      </c>
      <c r="H49" s="36">
        <v>13.89</v>
      </c>
      <c r="I49" s="38">
        <v>8001311174277</v>
      </c>
    </row>
    <row r="50" spans="1:9" x14ac:dyDescent="0.25">
      <c r="A50">
        <v>28003055</v>
      </c>
      <c r="B50" s="1" t="s">
        <v>59</v>
      </c>
      <c r="C50" s="1" t="s">
        <v>103</v>
      </c>
      <c r="D50" s="1" t="s">
        <v>35</v>
      </c>
      <c r="E50" s="1">
        <v>12</v>
      </c>
      <c r="F50" s="1">
        <v>0</v>
      </c>
      <c r="G50" s="36">
        <v>166.68</v>
      </c>
      <c r="H50" s="36">
        <v>13.89</v>
      </c>
      <c r="I50" s="38">
        <v>8001311350275</v>
      </c>
    </row>
    <row r="51" spans="1:9" x14ac:dyDescent="0.25">
      <c r="A51">
        <v>28003056</v>
      </c>
      <c r="B51" s="1" t="s">
        <v>59</v>
      </c>
      <c r="C51" s="1" t="s">
        <v>104</v>
      </c>
      <c r="D51" s="1" t="s">
        <v>105</v>
      </c>
      <c r="E51" s="1">
        <v>12</v>
      </c>
      <c r="F51" s="1">
        <v>0</v>
      </c>
      <c r="G51" s="36">
        <v>105.24</v>
      </c>
      <c r="H51" s="36">
        <v>8.77</v>
      </c>
      <c r="I51" s="38" t="s">
        <v>56</v>
      </c>
    </row>
    <row r="52" spans="1:9" x14ac:dyDescent="0.25">
      <c r="A52">
        <v>28003057</v>
      </c>
      <c r="B52" s="1" t="s">
        <v>59</v>
      </c>
      <c r="C52" s="1" t="s">
        <v>106</v>
      </c>
      <c r="D52" s="1" t="s">
        <v>37</v>
      </c>
      <c r="E52" s="1">
        <v>6</v>
      </c>
      <c r="F52" s="1">
        <v>0</v>
      </c>
      <c r="G52" s="36">
        <v>85.5</v>
      </c>
      <c r="H52" s="36">
        <v>14.25</v>
      </c>
      <c r="I52" s="38" t="s">
        <v>56</v>
      </c>
    </row>
    <row r="53" spans="1:9" x14ac:dyDescent="0.25">
      <c r="A53">
        <v>28003058</v>
      </c>
      <c r="B53" s="1" t="s">
        <v>59</v>
      </c>
      <c r="C53" s="1" t="s">
        <v>107</v>
      </c>
      <c r="D53" s="1" t="s">
        <v>101</v>
      </c>
      <c r="E53" s="1">
        <v>6</v>
      </c>
      <c r="F53" s="1">
        <v>0</v>
      </c>
      <c r="G53" s="36">
        <v>88.62</v>
      </c>
      <c r="H53" s="36">
        <v>14.77</v>
      </c>
      <c r="I53" s="38" t="s">
        <v>56</v>
      </c>
    </row>
    <row r="54" spans="1:9" x14ac:dyDescent="0.25">
      <c r="A54">
        <v>28003059</v>
      </c>
      <c r="B54" s="1" t="s">
        <v>59</v>
      </c>
      <c r="C54" s="1" t="s">
        <v>108</v>
      </c>
      <c r="D54" s="1" t="s">
        <v>109</v>
      </c>
      <c r="E54" s="1">
        <v>6</v>
      </c>
      <c r="F54" s="1">
        <v>0</v>
      </c>
      <c r="G54" s="36">
        <v>88.62</v>
      </c>
      <c r="H54" s="36">
        <v>14.77</v>
      </c>
      <c r="I54" s="38" t="s">
        <v>56</v>
      </c>
    </row>
    <row r="55" spans="1:9" x14ac:dyDescent="0.25">
      <c r="A55">
        <v>28003060</v>
      </c>
      <c r="B55" s="1" t="s">
        <v>59</v>
      </c>
      <c r="C55" s="1" t="s">
        <v>110</v>
      </c>
      <c r="D55" s="1" t="s">
        <v>35</v>
      </c>
      <c r="E55" s="1">
        <v>12</v>
      </c>
      <c r="F55" s="1">
        <v>0</v>
      </c>
      <c r="G55" s="36">
        <v>166.68</v>
      </c>
      <c r="H55" s="36">
        <v>13.89</v>
      </c>
      <c r="I55" s="38" t="s">
        <v>56</v>
      </c>
    </row>
    <row r="56" spans="1:9" x14ac:dyDescent="0.25">
      <c r="A56">
        <v>28003061</v>
      </c>
      <c r="B56" s="1" t="s">
        <v>59</v>
      </c>
      <c r="C56" s="1" t="s">
        <v>111</v>
      </c>
      <c r="D56" s="1" t="s">
        <v>35</v>
      </c>
      <c r="E56" s="1">
        <v>12</v>
      </c>
      <c r="F56" s="1">
        <v>0</v>
      </c>
      <c r="G56" s="36">
        <v>177.24</v>
      </c>
      <c r="H56" s="36">
        <v>14.77</v>
      </c>
      <c r="I56" s="38" t="s">
        <v>56</v>
      </c>
    </row>
    <row r="57" spans="1:9" x14ac:dyDescent="0.25">
      <c r="A57">
        <v>28003062</v>
      </c>
      <c r="B57" s="1" t="s">
        <v>59</v>
      </c>
      <c r="C57" s="1" t="s">
        <v>112</v>
      </c>
      <c r="D57" s="1" t="s">
        <v>97</v>
      </c>
      <c r="E57" s="1">
        <v>8</v>
      </c>
      <c r="F57" s="1">
        <v>0</v>
      </c>
      <c r="G57" s="36">
        <v>59.44</v>
      </c>
      <c r="H57" s="36">
        <v>7.43</v>
      </c>
      <c r="I57" s="38" t="s">
        <v>56</v>
      </c>
    </row>
    <row r="58" spans="1:9" s="5" customFormat="1" x14ac:dyDescent="0.25">
      <c r="A58">
        <v>28003063</v>
      </c>
      <c r="B58" s="1" t="s">
        <v>59</v>
      </c>
      <c r="C58" s="1" t="s">
        <v>113</v>
      </c>
      <c r="D58" s="1" t="s">
        <v>97</v>
      </c>
      <c r="E58" s="1">
        <v>8</v>
      </c>
      <c r="F58" s="1">
        <v>0</v>
      </c>
      <c r="G58" s="36">
        <v>59.44</v>
      </c>
      <c r="H58" s="36">
        <v>7.43</v>
      </c>
      <c r="I58" s="38" t="s">
        <v>56</v>
      </c>
    </row>
    <row r="59" spans="1:9" x14ac:dyDescent="0.25">
      <c r="A59">
        <v>12790001</v>
      </c>
      <c r="B59" s="1" t="s">
        <v>114</v>
      </c>
      <c r="C59" s="1" t="s">
        <v>115</v>
      </c>
      <c r="D59" s="1" t="s">
        <v>42</v>
      </c>
      <c r="E59" s="1">
        <v>12</v>
      </c>
      <c r="F59" s="1">
        <v>0</v>
      </c>
      <c r="G59" s="36">
        <v>25.2</v>
      </c>
      <c r="H59" s="36">
        <v>2.1</v>
      </c>
      <c r="I59" s="38" t="s">
        <v>56</v>
      </c>
    </row>
    <row r="60" spans="1:9" x14ac:dyDescent="0.25">
      <c r="A60">
        <v>12790002</v>
      </c>
      <c r="B60" s="1" t="s">
        <v>114</v>
      </c>
      <c r="C60" s="1" t="s">
        <v>116</v>
      </c>
      <c r="D60" s="1" t="s">
        <v>42</v>
      </c>
      <c r="E60" s="1">
        <v>12</v>
      </c>
      <c r="F60" s="1">
        <v>0</v>
      </c>
      <c r="G60" s="36">
        <v>30.84</v>
      </c>
      <c r="H60" s="36">
        <v>2.57</v>
      </c>
      <c r="I60" s="38" t="s">
        <v>56</v>
      </c>
    </row>
    <row r="61" spans="1:9" x14ac:dyDescent="0.25">
      <c r="A61">
        <v>12790003</v>
      </c>
      <c r="B61" s="1" t="s">
        <v>114</v>
      </c>
      <c r="C61" s="1" t="s">
        <v>117</v>
      </c>
      <c r="D61" s="1" t="s">
        <v>42</v>
      </c>
      <c r="E61" s="1">
        <v>12</v>
      </c>
      <c r="F61" s="1">
        <v>0</v>
      </c>
      <c r="G61" s="36">
        <v>25.2</v>
      </c>
      <c r="H61" s="36">
        <v>2.1</v>
      </c>
      <c r="I61" s="38" t="s">
        <v>56</v>
      </c>
    </row>
    <row r="62" spans="1:9" x14ac:dyDescent="0.25">
      <c r="A62">
        <v>19016008</v>
      </c>
      <c r="B62" s="1" t="s">
        <v>118</v>
      </c>
      <c r="C62" s="1" t="s">
        <v>119</v>
      </c>
      <c r="D62" s="1" t="s">
        <v>120</v>
      </c>
      <c r="E62" s="1">
        <v>9</v>
      </c>
      <c r="F62" s="1">
        <v>0</v>
      </c>
      <c r="G62" s="36">
        <v>56.34</v>
      </c>
      <c r="H62" s="36">
        <v>6.26</v>
      </c>
      <c r="I62" s="38">
        <v>5017670000303</v>
      </c>
    </row>
    <row r="63" spans="1:9" x14ac:dyDescent="0.25">
      <c r="A63">
        <v>23016005</v>
      </c>
      <c r="B63" s="1" t="s">
        <v>121</v>
      </c>
      <c r="C63" s="1" t="s">
        <v>122</v>
      </c>
      <c r="D63" s="1" t="s">
        <v>123</v>
      </c>
      <c r="E63" s="1">
        <v>6</v>
      </c>
      <c r="F63" s="1">
        <v>0</v>
      </c>
      <c r="G63" s="36">
        <v>19.8</v>
      </c>
      <c r="H63" s="36">
        <v>3.3</v>
      </c>
      <c r="I63" s="38">
        <v>5017670000327</v>
      </c>
    </row>
    <row r="64" spans="1:9" x14ac:dyDescent="0.25">
      <c r="A64">
        <v>23016006</v>
      </c>
      <c r="B64" s="1" t="s">
        <v>121</v>
      </c>
      <c r="C64" s="1" t="s">
        <v>124</v>
      </c>
      <c r="D64" s="1" t="s">
        <v>123</v>
      </c>
      <c r="E64" s="1">
        <v>6</v>
      </c>
      <c r="F64" s="1">
        <v>0</v>
      </c>
      <c r="G64" s="36">
        <v>21.42</v>
      </c>
      <c r="H64" s="36">
        <v>3.57</v>
      </c>
      <c r="I64" s="38">
        <v>5017670000310</v>
      </c>
    </row>
    <row r="65" spans="1:9" x14ac:dyDescent="0.25">
      <c r="A65">
        <v>23016007</v>
      </c>
      <c r="B65" s="1" t="s">
        <v>121</v>
      </c>
      <c r="C65" s="1" t="s">
        <v>125</v>
      </c>
      <c r="D65" s="1" t="s">
        <v>37</v>
      </c>
      <c r="E65" s="1">
        <v>6</v>
      </c>
      <c r="F65" s="1">
        <v>0</v>
      </c>
      <c r="G65" s="36">
        <v>15.24</v>
      </c>
      <c r="H65" s="36">
        <v>2.54</v>
      </c>
      <c r="I65" s="38" t="s">
        <v>56</v>
      </c>
    </row>
    <row r="66" spans="1:9" x14ac:dyDescent="0.25">
      <c r="A66">
        <v>23016009</v>
      </c>
      <c r="B66" s="1" t="s">
        <v>121</v>
      </c>
      <c r="C66" s="1" t="s">
        <v>126</v>
      </c>
      <c r="D66" s="1" t="s">
        <v>37</v>
      </c>
      <c r="E66" s="1">
        <v>6</v>
      </c>
      <c r="F66" s="1">
        <v>0</v>
      </c>
      <c r="G66" s="36">
        <v>0</v>
      </c>
      <c r="H66" s="36">
        <v>0</v>
      </c>
      <c r="I66" s="38" t="s">
        <v>56</v>
      </c>
    </row>
    <row r="67" spans="1:9" x14ac:dyDescent="0.25">
      <c r="A67">
        <v>23016010</v>
      </c>
      <c r="B67" s="1" t="s">
        <v>121</v>
      </c>
      <c r="C67" s="1" t="s">
        <v>127</v>
      </c>
      <c r="D67" s="1" t="s">
        <v>128</v>
      </c>
      <c r="E67" s="1">
        <v>6</v>
      </c>
      <c r="F67" s="1">
        <v>0</v>
      </c>
      <c r="G67" s="36">
        <v>0</v>
      </c>
      <c r="H67" s="36">
        <v>0</v>
      </c>
      <c r="I67" s="38" t="s">
        <v>56</v>
      </c>
    </row>
    <row r="68" spans="1:9" x14ac:dyDescent="0.25">
      <c r="A68">
        <v>32794001</v>
      </c>
      <c r="B68" s="1" t="s">
        <v>129</v>
      </c>
      <c r="C68" s="1" t="s">
        <v>130</v>
      </c>
      <c r="D68" s="1" t="s">
        <v>131</v>
      </c>
      <c r="E68" s="1">
        <v>5</v>
      </c>
      <c r="F68" s="1">
        <v>1</v>
      </c>
      <c r="G68" s="36">
        <v>112.5</v>
      </c>
      <c r="H68" s="36">
        <v>22.5</v>
      </c>
      <c r="I68" s="38" t="s">
        <v>56</v>
      </c>
    </row>
    <row r="69" spans="1:9" x14ac:dyDescent="0.25">
      <c r="A69">
        <v>27031002</v>
      </c>
      <c r="B69" s="1" t="s">
        <v>132</v>
      </c>
      <c r="C69" s="1" t="s">
        <v>133</v>
      </c>
      <c r="D69" s="1" t="s">
        <v>53</v>
      </c>
      <c r="E69" s="1">
        <v>12</v>
      </c>
      <c r="F69" s="1">
        <v>0</v>
      </c>
      <c r="G69" s="36">
        <v>93.84</v>
      </c>
      <c r="H69" s="36">
        <v>7.82</v>
      </c>
      <c r="I69" s="38">
        <v>8002873020798</v>
      </c>
    </row>
    <row r="70" spans="1:9" x14ac:dyDescent="0.25">
      <c r="A70">
        <v>27031005</v>
      </c>
      <c r="B70" s="1" t="s">
        <v>132</v>
      </c>
      <c r="C70" s="1" t="s">
        <v>134</v>
      </c>
      <c r="D70" s="1" t="s">
        <v>135</v>
      </c>
      <c r="E70" s="1">
        <v>12</v>
      </c>
      <c r="F70" s="1">
        <v>0</v>
      </c>
      <c r="G70" s="36">
        <v>142.19999999999999</v>
      </c>
      <c r="H70" s="36">
        <v>11.85</v>
      </c>
      <c r="I70" s="38">
        <v>8002873020811</v>
      </c>
    </row>
    <row r="71" spans="1:9" x14ac:dyDescent="0.25">
      <c r="A71">
        <v>28031008</v>
      </c>
      <c r="B71" s="1" t="s">
        <v>132</v>
      </c>
      <c r="C71" s="1" t="s">
        <v>136</v>
      </c>
      <c r="D71" s="1" t="s">
        <v>35</v>
      </c>
      <c r="E71" s="1">
        <v>15</v>
      </c>
      <c r="F71" s="1">
        <v>0</v>
      </c>
      <c r="G71" s="36">
        <v>28.65</v>
      </c>
      <c r="H71" s="36">
        <v>1.91</v>
      </c>
      <c r="I71" s="38">
        <v>8002873019501</v>
      </c>
    </row>
    <row r="72" spans="1:9" x14ac:dyDescent="0.25">
      <c r="A72">
        <v>28031010</v>
      </c>
      <c r="B72" s="1" t="s">
        <v>132</v>
      </c>
      <c r="C72" s="1" t="s">
        <v>137</v>
      </c>
      <c r="D72" s="1" t="s">
        <v>37</v>
      </c>
      <c r="E72" s="1">
        <v>20</v>
      </c>
      <c r="F72" s="1">
        <v>0</v>
      </c>
      <c r="G72" s="36">
        <v>34.200000000000003</v>
      </c>
      <c r="H72" s="36">
        <v>1.71</v>
      </c>
      <c r="I72" s="38">
        <v>8002873020309</v>
      </c>
    </row>
    <row r="73" spans="1:9" x14ac:dyDescent="0.25">
      <c r="A73">
        <v>27032029</v>
      </c>
      <c r="B73" s="1" t="s">
        <v>138</v>
      </c>
      <c r="C73" s="1" t="s">
        <v>139</v>
      </c>
      <c r="D73" s="1" t="s">
        <v>53</v>
      </c>
      <c r="E73" s="1">
        <v>12</v>
      </c>
      <c r="F73" s="1">
        <v>0</v>
      </c>
      <c r="G73" s="36">
        <v>117.36</v>
      </c>
      <c r="H73" s="36">
        <v>9.7799999999999994</v>
      </c>
      <c r="I73" s="38">
        <v>8002873018078</v>
      </c>
    </row>
    <row r="74" spans="1:9" x14ac:dyDescent="0.25">
      <c r="A74">
        <v>27032047</v>
      </c>
      <c r="B74" s="1" t="s">
        <v>138</v>
      </c>
      <c r="C74" s="1" t="s">
        <v>140</v>
      </c>
      <c r="D74" s="1" t="s">
        <v>53</v>
      </c>
      <c r="E74" s="1">
        <v>12</v>
      </c>
      <c r="F74" s="1">
        <v>0</v>
      </c>
      <c r="G74" s="36">
        <v>125.04</v>
      </c>
      <c r="H74" s="36">
        <v>10.42</v>
      </c>
      <c r="I74" s="38">
        <v>8002873022037</v>
      </c>
    </row>
    <row r="75" spans="1:9" x14ac:dyDescent="0.25">
      <c r="A75">
        <v>27032057</v>
      </c>
      <c r="B75" s="1" t="s">
        <v>138</v>
      </c>
      <c r="C75" s="1" t="s">
        <v>141</v>
      </c>
      <c r="D75" s="1" t="s">
        <v>65</v>
      </c>
      <c r="E75" s="1">
        <v>36</v>
      </c>
      <c r="F75" s="1">
        <v>0</v>
      </c>
      <c r="G75" s="36">
        <v>91.44</v>
      </c>
      <c r="H75" s="36">
        <v>2.54</v>
      </c>
      <c r="I75" s="38">
        <v>8002873018184</v>
      </c>
    </row>
    <row r="76" spans="1:9" x14ac:dyDescent="0.25">
      <c r="A76">
        <v>27032058</v>
      </c>
      <c r="B76" s="1" t="s">
        <v>138</v>
      </c>
      <c r="C76" s="1" t="s">
        <v>142</v>
      </c>
      <c r="D76" s="1" t="s">
        <v>65</v>
      </c>
      <c r="E76" s="1">
        <v>36</v>
      </c>
      <c r="F76" s="1">
        <v>0</v>
      </c>
      <c r="G76" s="36">
        <v>97.56</v>
      </c>
      <c r="H76" s="36">
        <v>2.71</v>
      </c>
      <c r="I76" s="38">
        <v>8002873021382</v>
      </c>
    </row>
    <row r="77" spans="1:9" x14ac:dyDescent="0.25">
      <c r="A77">
        <v>27032059</v>
      </c>
      <c r="B77" s="1" t="s">
        <v>138</v>
      </c>
      <c r="C77" s="1" t="s">
        <v>143</v>
      </c>
      <c r="D77" s="1" t="s">
        <v>65</v>
      </c>
      <c r="E77" s="1">
        <v>36</v>
      </c>
      <c r="F77" s="1">
        <v>0</v>
      </c>
      <c r="G77" s="36">
        <v>93.6</v>
      </c>
      <c r="H77" s="36">
        <v>2.6</v>
      </c>
      <c r="I77" s="38">
        <v>8002873022020</v>
      </c>
    </row>
    <row r="78" spans="1:9" x14ac:dyDescent="0.25">
      <c r="A78">
        <v>27032073</v>
      </c>
      <c r="B78" s="1" t="s">
        <v>138</v>
      </c>
      <c r="C78" s="1" t="s">
        <v>144</v>
      </c>
      <c r="D78" s="1" t="s">
        <v>77</v>
      </c>
      <c r="E78" s="1">
        <v>6</v>
      </c>
      <c r="F78" s="1">
        <v>0</v>
      </c>
      <c r="G78" s="36">
        <v>120.18</v>
      </c>
      <c r="H78" s="36">
        <v>20.03</v>
      </c>
      <c r="I78" s="38">
        <v>8002873024123</v>
      </c>
    </row>
    <row r="79" spans="1:9" x14ac:dyDescent="0.25">
      <c r="A79">
        <v>27032075</v>
      </c>
      <c r="B79" s="1" t="s">
        <v>138</v>
      </c>
      <c r="C79" s="1" t="s">
        <v>145</v>
      </c>
      <c r="D79" s="1" t="s">
        <v>65</v>
      </c>
      <c r="E79" s="1">
        <v>18</v>
      </c>
      <c r="F79" s="1">
        <v>0</v>
      </c>
      <c r="G79" s="36">
        <v>88.92</v>
      </c>
      <c r="H79" s="36">
        <v>4.9400000000000004</v>
      </c>
      <c r="I79" s="38">
        <v>8002873014186</v>
      </c>
    </row>
    <row r="80" spans="1:9" x14ac:dyDescent="0.25">
      <c r="A80">
        <v>27032077</v>
      </c>
      <c r="B80" s="1" t="s">
        <v>138</v>
      </c>
      <c r="C80" s="1" t="s">
        <v>146</v>
      </c>
      <c r="D80" s="1" t="s">
        <v>65</v>
      </c>
      <c r="E80" s="1">
        <v>36</v>
      </c>
      <c r="F80" s="1">
        <v>0</v>
      </c>
      <c r="G80" s="36">
        <v>91.44</v>
      </c>
      <c r="H80" s="36">
        <v>2.54</v>
      </c>
      <c r="I80" s="38">
        <v>8002873023010</v>
      </c>
    </row>
    <row r="81" spans="1:9" x14ac:dyDescent="0.25">
      <c r="A81">
        <v>27032080</v>
      </c>
      <c r="B81" s="1" t="s">
        <v>138</v>
      </c>
      <c r="C81" s="1" t="s">
        <v>147</v>
      </c>
      <c r="D81" s="1" t="s">
        <v>77</v>
      </c>
      <c r="E81" s="1">
        <v>6</v>
      </c>
      <c r="F81" s="1">
        <v>0</v>
      </c>
      <c r="G81" s="36">
        <v>105.78</v>
      </c>
      <c r="H81" s="36">
        <v>17.63</v>
      </c>
      <c r="I81" s="38">
        <v>8002873018085</v>
      </c>
    </row>
    <row r="82" spans="1:9" x14ac:dyDescent="0.25">
      <c r="A82">
        <v>27032097</v>
      </c>
      <c r="B82" s="1" t="s">
        <v>148</v>
      </c>
      <c r="C82" s="1" t="s">
        <v>149</v>
      </c>
      <c r="D82" s="1" t="s">
        <v>65</v>
      </c>
      <c r="E82" s="1">
        <v>36</v>
      </c>
      <c r="F82" s="1">
        <v>0</v>
      </c>
      <c r="G82" s="36">
        <v>91.44</v>
      </c>
      <c r="H82" s="36">
        <v>2.54</v>
      </c>
      <c r="I82" s="38">
        <v>8002873024215</v>
      </c>
    </row>
    <row r="83" spans="1:9" x14ac:dyDescent="0.25">
      <c r="A83">
        <v>27032105</v>
      </c>
      <c r="B83" s="1" t="s">
        <v>138</v>
      </c>
      <c r="C83" s="1" t="s">
        <v>150</v>
      </c>
      <c r="D83" s="1" t="s">
        <v>61</v>
      </c>
      <c r="E83" s="1">
        <v>6</v>
      </c>
      <c r="F83" s="1">
        <v>0</v>
      </c>
      <c r="G83" s="36">
        <v>122.22</v>
      </c>
      <c r="H83" s="36">
        <v>20.37</v>
      </c>
      <c r="I83" s="38">
        <v>8002873014209</v>
      </c>
    </row>
    <row r="84" spans="1:9" x14ac:dyDescent="0.25">
      <c r="A84">
        <v>27032106</v>
      </c>
      <c r="B84" s="1" t="s">
        <v>138</v>
      </c>
      <c r="C84" s="1" t="s">
        <v>151</v>
      </c>
      <c r="D84" s="1" t="s">
        <v>65</v>
      </c>
      <c r="E84" s="1">
        <v>18</v>
      </c>
      <c r="F84" s="1">
        <v>0</v>
      </c>
      <c r="G84" s="36">
        <v>91.44</v>
      </c>
      <c r="H84" s="36">
        <v>5.08</v>
      </c>
      <c r="I84" s="38">
        <v>8002873014193</v>
      </c>
    </row>
    <row r="85" spans="1:9" x14ac:dyDescent="0.25">
      <c r="A85">
        <v>27032109</v>
      </c>
      <c r="B85" s="1" t="s">
        <v>138</v>
      </c>
      <c r="C85" s="1" t="s">
        <v>152</v>
      </c>
      <c r="D85" s="1" t="s">
        <v>61</v>
      </c>
      <c r="E85" s="1">
        <v>8</v>
      </c>
      <c r="F85" s="1">
        <v>0</v>
      </c>
      <c r="G85" s="36">
        <v>167.12</v>
      </c>
      <c r="H85" s="36">
        <v>20.89</v>
      </c>
      <c r="I85" s="38">
        <v>8002873022129</v>
      </c>
    </row>
    <row r="86" spans="1:9" x14ac:dyDescent="0.25">
      <c r="A86">
        <v>27032110</v>
      </c>
      <c r="B86" s="1" t="s">
        <v>138</v>
      </c>
      <c r="C86" s="1" t="s">
        <v>153</v>
      </c>
      <c r="D86" s="1" t="s">
        <v>61</v>
      </c>
      <c r="E86" s="1">
        <v>8</v>
      </c>
      <c r="F86" s="1">
        <v>0</v>
      </c>
      <c r="G86" s="36">
        <v>166</v>
      </c>
      <c r="H86" s="36">
        <v>20.75</v>
      </c>
      <c r="I86" s="38">
        <v>8002873023119</v>
      </c>
    </row>
    <row r="87" spans="1:9" x14ac:dyDescent="0.25">
      <c r="A87">
        <v>27032111</v>
      </c>
      <c r="B87" s="1" t="s">
        <v>138</v>
      </c>
      <c r="C87" s="1" t="s">
        <v>154</v>
      </c>
      <c r="D87" s="1" t="s">
        <v>61</v>
      </c>
      <c r="E87" s="1">
        <v>8</v>
      </c>
      <c r="F87" s="1">
        <v>0</v>
      </c>
      <c r="G87" s="36">
        <v>166</v>
      </c>
      <c r="H87" s="36">
        <v>20.75</v>
      </c>
      <c r="I87" s="38">
        <v>8002873018108</v>
      </c>
    </row>
    <row r="88" spans="1:9" x14ac:dyDescent="0.25">
      <c r="A88">
        <v>27032112</v>
      </c>
      <c r="B88" s="1" t="s">
        <v>138</v>
      </c>
      <c r="C88" s="1" t="s">
        <v>155</v>
      </c>
      <c r="D88" s="1" t="s">
        <v>61</v>
      </c>
      <c r="E88" s="1">
        <v>8</v>
      </c>
      <c r="F88" s="1">
        <v>0</v>
      </c>
      <c r="G88" s="36">
        <v>157.52000000000001</v>
      </c>
      <c r="H88" s="36">
        <v>19.690000000000001</v>
      </c>
      <c r="I88" s="38">
        <v>8002873021443</v>
      </c>
    </row>
    <row r="89" spans="1:9" x14ac:dyDescent="0.25">
      <c r="A89">
        <v>27032113</v>
      </c>
      <c r="B89" s="1" t="s">
        <v>138</v>
      </c>
      <c r="C89" s="1" t="s">
        <v>156</v>
      </c>
      <c r="D89" s="1" t="s">
        <v>61</v>
      </c>
      <c r="E89" s="1">
        <v>8</v>
      </c>
      <c r="F89" s="1">
        <v>0</v>
      </c>
      <c r="G89" s="36">
        <v>161.6</v>
      </c>
      <c r="H89" s="36">
        <v>20.2</v>
      </c>
      <c r="I89" s="38">
        <v>8002873024239</v>
      </c>
    </row>
    <row r="90" spans="1:9" x14ac:dyDescent="0.25">
      <c r="A90">
        <v>27032114</v>
      </c>
      <c r="B90" s="1" t="s">
        <v>138</v>
      </c>
      <c r="C90" s="1" t="s">
        <v>157</v>
      </c>
      <c r="D90" s="1" t="s">
        <v>61</v>
      </c>
      <c r="E90" s="1">
        <v>8</v>
      </c>
      <c r="F90" s="1">
        <v>0</v>
      </c>
      <c r="G90" s="36">
        <v>140.4</v>
      </c>
      <c r="H90" s="36">
        <v>17.55</v>
      </c>
      <c r="I90" s="38">
        <v>8002873020934</v>
      </c>
    </row>
    <row r="91" spans="1:9" x14ac:dyDescent="0.25">
      <c r="A91">
        <v>27032115</v>
      </c>
      <c r="B91" s="1" t="s">
        <v>138</v>
      </c>
      <c r="C91" s="1" t="s">
        <v>158</v>
      </c>
      <c r="D91" s="1" t="s">
        <v>61</v>
      </c>
      <c r="E91" s="1">
        <v>8</v>
      </c>
      <c r="F91" s="1">
        <v>0</v>
      </c>
      <c r="G91" s="36">
        <v>161.84</v>
      </c>
      <c r="H91" s="36">
        <v>20.23</v>
      </c>
      <c r="I91" s="38">
        <v>8002873018245</v>
      </c>
    </row>
    <row r="92" spans="1:9" x14ac:dyDescent="0.25">
      <c r="A92">
        <v>27032116</v>
      </c>
      <c r="B92" s="1" t="s">
        <v>148</v>
      </c>
      <c r="C92" s="1" t="s">
        <v>159</v>
      </c>
      <c r="D92" s="1" t="s">
        <v>65</v>
      </c>
      <c r="E92" s="1">
        <v>18</v>
      </c>
      <c r="F92" s="1">
        <v>0</v>
      </c>
      <c r="G92" s="36">
        <v>88.92</v>
      </c>
      <c r="H92" s="36">
        <v>4.9400000000000004</v>
      </c>
      <c r="I92" s="38" t="s">
        <v>56</v>
      </c>
    </row>
    <row r="93" spans="1:9" x14ac:dyDescent="0.25">
      <c r="A93">
        <v>27032117</v>
      </c>
      <c r="B93" s="1" t="s">
        <v>148</v>
      </c>
      <c r="C93" s="1" t="s">
        <v>160</v>
      </c>
      <c r="D93" s="1" t="s">
        <v>65</v>
      </c>
      <c r="E93" s="1">
        <v>18</v>
      </c>
      <c r="F93" s="1">
        <v>0</v>
      </c>
      <c r="G93" s="36">
        <v>91.44</v>
      </c>
      <c r="H93" s="36">
        <v>5.08</v>
      </c>
      <c r="I93" s="38" t="s">
        <v>56</v>
      </c>
    </row>
    <row r="94" spans="1:9" x14ac:dyDescent="0.25">
      <c r="A94">
        <v>27032118</v>
      </c>
      <c r="B94" s="1" t="s">
        <v>148</v>
      </c>
      <c r="C94" s="1" t="s">
        <v>161</v>
      </c>
      <c r="D94" s="1" t="s">
        <v>65</v>
      </c>
      <c r="E94" s="1">
        <v>18</v>
      </c>
      <c r="F94" s="1">
        <v>0</v>
      </c>
      <c r="G94" s="36">
        <v>88.92</v>
      </c>
      <c r="H94" s="36">
        <v>4.9400000000000004</v>
      </c>
      <c r="I94" s="38" t="s">
        <v>56</v>
      </c>
    </row>
    <row r="95" spans="1:9" x14ac:dyDescent="0.25">
      <c r="A95">
        <v>27032119</v>
      </c>
      <c r="B95" s="1" t="s">
        <v>148</v>
      </c>
      <c r="C95" s="1" t="s">
        <v>162</v>
      </c>
      <c r="D95" s="1" t="s">
        <v>77</v>
      </c>
      <c r="E95" s="1">
        <v>6</v>
      </c>
      <c r="F95" s="1">
        <v>0</v>
      </c>
      <c r="G95" s="36">
        <v>120.18</v>
      </c>
      <c r="H95" s="36">
        <v>20.03</v>
      </c>
      <c r="I95" s="38" t="s">
        <v>56</v>
      </c>
    </row>
    <row r="96" spans="1:9" x14ac:dyDescent="0.25">
      <c r="A96">
        <v>27032120</v>
      </c>
      <c r="B96" s="1" t="s">
        <v>148</v>
      </c>
      <c r="C96" s="1" t="s">
        <v>163</v>
      </c>
      <c r="D96" s="1" t="s">
        <v>61</v>
      </c>
      <c r="E96" s="1">
        <v>6</v>
      </c>
      <c r="F96" s="1">
        <v>0</v>
      </c>
      <c r="G96" s="36">
        <v>126.66</v>
      </c>
      <c r="H96" s="36">
        <v>21.11</v>
      </c>
      <c r="I96" s="38" t="s">
        <v>56</v>
      </c>
    </row>
    <row r="97" spans="1:9" x14ac:dyDescent="0.25">
      <c r="A97">
        <v>28032004</v>
      </c>
      <c r="B97" s="1" t="s">
        <v>138</v>
      </c>
      <c r="C97" s="1" t="s">
        <v>164</v>
      </c>
      <c r="D97" s="1" t="s">
        <v>37</v>
      </c>
      <c r="E97" s="1">
        <v>12</v>
      </c>
      <c r="F97" s="1">
        <v>0</v>
      </c>
      <c r="G97" s="36">
        <v>38.76</v>
      </c>
      <c r="H97" s="36">
        <v>3.23</v>
      </c>
      <c r="I97" s="38">
        <v>8002873019181</v>
      </c>
    </row>
    <row r="98" spans="1:9" x14ac:dyDescent="0.25">
      <c r="A98">
        <v>28032017</v>
      </c>
      <c r="B98" s="1" t="s">
        <v>138</v>
      </c>
      <c r="C98" s="1" t="s">
        <v>165</v>
      </c>
      <c r="D98" s="1" t="s">
        <v>33</v>
      </c>
      <c r="E98" s="1">
        <v>12</v>
      </c>
      <c r="F98" s="1">
        <v>0</v>
      </c>
      <c r="G98" s="36">
        <v>71.760000000000005</v>
      </c>
      <c r="H98" s="36">
        <v>5.98</v>
      </c>
      <c r="I98" s="38">
        <v>8002873022532</v>
      </c>
    </row>
    <row r="99" spans="1:9" x14ac:dyDescent="0.25">
      <c r="A99">
        <v>29796001</v>
      </c>
      <c r="B99" s="1">
        <v>1880</v>
      </c>
      <c r="C99" s="1" t="s">
        <v>166</v>
      </c>
      <c r="D99" s="1" t="s">
        <v>128</v>
      </c>
      <c r="E99" s="1">
        <v>8</v>
      </c>
      <c r="F99" s="1">
        <v>1</v>
      </c>
      <c r="G99" s="36">
        <v>82.96</v>
      </c>
      <c r="H99" s="36">
        <v>10.37</v>
      </c>
      <c r="I99" s="38" t="s">
        <v>56</v>
      </c>
    </row>
    <row r="100" spans="1:9" x14ac:dyDescent="0.25">
      <c r="A100">
        <v>29795001</v>
      </c>
      <c r="B100" s="1" t="s">
        <v>167</v>
      </c>
      <c r="C100" s="1" t="s">
        <v>168</v>
      </c>
      <c r="D100" s="1" t="s">
        <v>169</v>
      </c>
      <c r="E100" s="1">
        <v>15</v>
      </c>
      <c r="F100" s="1">
        <v>1</v>
      </c>
      <c r="G100" s="36">
        <v>51.45</v>
      </c>
      <c r="H100" s="36">
        <v>3.43</v>
      </c>
      <c r="I100" s="38" t="s">
        <v>56</v>
      </c>
    </row>
    <row r="101" spans="1:9" x14ac:dyDescent="0.25">
      <c r="A101">
        <v>29795002</v>
      </c>
      <c r="B101" s="1" t="s">
        <v>167</v>
      </c>
      <c r="C101" s="1" t="s">
        <v>170</v>
      </c>
      <c r="D101" s="1" t="s">
        <v>169</v>
      </c>
      <c r="E101" s="1">
        <v>15</v>
      </c>
      <c r="F101" s="1">
        <v>1</v>
      </c>
      <c r="G101" s="36">
        <v>51.45</v>
      </c>
      <c r="H101" s="36">
        <v>3.43</v>
      </c>
      <c r="I101" s="38" t="s">
        <v>56</v>
      </c>
    </row>
    <row r="102" spans="1:9" x14ac:dyDescent="0.25">
      <c r="A102">
        <v>29795003</v>
      </c>
      <c r="B102" s="1" t="s">
        <v>167</v>
      </c>
      <c r="C102" s="1" t="s">
        <v>171</v>
      </c>
      <c r="D102" s="1" t="s">
        <v>169</v>
      </c>
      <c r="E102" s="1">
        <v>15</v>
      </c>
      <c r="F102" s="1">
        <v>1</v>
      </c>
      <c r="G102" s="36">
        <v>60.3</v>
      </c>
      <c r="H102" s="36">
        <v>4.0199999999999996</v>
      </c>
      <c r="I102" s="38" t="s">
        <v>56</v>
      </c>
    </row>
    <row r="103" spans="1:9" x14ac:dyDescent="0.25">
      <c r="A103">
        <v>29791001</v>
      </c>
      <c r="B103" s="1" t="s">
        <v>172</v>
      </c>
      <c r="C103" s="1" t="s">
        <v>173</v>
      </c>
      <c r="D103" s="1" t="s">
        <v>174</v>
      </c>
      <c r="E103" s="1">
        <v>30</v>
      </c>
      <c r="F103" s="1">
        <v>1</v>
      </c>
      <c r="G103" s="36">
        <v>88.2</v>
      </c>
      <c r="H103" s="36">
        <v>2.94</v>
      </c>
      <c r="I103" s="38" t="s">
        <v>56</v>
      </c>
    </row>
    <row r="104" spans="1:9" x14ac:dyDescent="0.25">
      <c r="A104">
        <v>29791002</v>
      </c>
      <c r="B104" s="1" t="s">
        <v>172</v>
      </c>
      <c r="C104" s="1" t="s">
        <v>175</v>
      </c>
      <c r="D104" s="1" t="s">
        <v>174</v>
      </c>
      <c r="E104" s="1">
        <v>30</v>
      </c>
      <c r="F104" s="1">
        <v>1</v>
      </c>
      <c r="G104" s="36">
        <v>88.2</v>
      </c>
      <c r="H104" s="36">
        <v>2.94</v>
      </c>
      <c r="I104" s="38" t="s">
        <v>56</v>
      </c>
    </row>
    <row r="105" spans="1:9" x14ac:dyDescent="0.25">
      <c r="A105">
        <v>13062007</v>
      </c>
      <c r="B105" s="1" t="s">
        <v>176</v>
      </c>
      <c r="C105" s="1" t="s">
        <v>177</v>
      </c>
      <c r="D105" s="1" t="s">
        <v>178</v>
      </c>
      <c r="E105" s="1">
        <v>6</v>
      </c>
      <c r="F105" s="1">
        <v>1</v>
      </c>
      <c r="G105" s="36">
        <v>45.18</v>
      </c>
      <c r="H105" s="36">
        <v>7.53</v>
      </c>
      <c r="I105" s="38">
        <v>8718347515355</v>
      </c>
    </row>
    <row r="106" spans="1:9" x14ac:dyDescent="0.25">
      <c r="A106">
        <v>13062010</v>
      </c>
      <c r="B106" s="1" t="s">
        <v>176</v>
      </c>
      <c r="C106" s="1" t="s">
        <v>179</v>
      </c>
      <c r="D106" s="1" t="s">
        <v>180</v>
      </c>
      <c r="E106" s="1">
        <v>6</v>
      </c>
      <c r="F106" s="1">
        <v>1</v>
      </c>
      <c r="G106" s="36">
        <v>45.18</v>
      </c>
      <c r="H106" s="36">
        <v>7.53</v>
      </c>
      <c r="I106" s="38">
        <v>8718347515331</v>
      </c>
    </row>
    <row r="107" spans="1:9" x14ac:dyDescent="0.25">
      <c r="A107">
        <v>13062020</v>
      </c>
      <c r="B107" s="1" t="s">
        <v>176</v>
      </c>
      <c r="C107" s="1" t="s">
        <v>181</v>
      </c>
      <c r="D107" s="1" t="s">
        <v>182</v>
      </c>
      <c r="E107" s="1">
        <v>8</v>
      </c>
      <c r="F107" s="1">
        <v>1</v>
      </c>
      <c r="G107" s="36">
        <v>42.8</v>
      </c>
      <c r="H107" s="36">
        <v>5.35</v>
      </c>
      <c r="I107" s="38">
        <v>8718347515829</v>
      </c>
    </row>
    <row r="108" spans="1:9" x14ac:dyDescent="0.25">
      <c r="A108">
        <v>13062022</v>
      </c>
      <c r="B108" s="1" t="s">
        <v>176</v>
      </c>
      <c r="C108" s="1" t="s">
        <v>183</v>
      </c>
      <c r="D108" s="1" t="s">
        <v>182</v>
      </c>
      <c r="E108" s="1">
        <v>8</v>
      </c>
      <c r="F108" s="1">
        <v>1</v>
      </c>
      <c r="G108" s="36">
        <v>42.8</v>
      </c>
      <c r="H108" s="36">
        <v>5.35</v>
      </c>
      <c r="I108" s="38">
        <v>8718347515805</v>
      </c>
    </row>
    <row r="109" spans="1:9" x14ac:dyDescent="0.25">
      <c r="A109">
        <v>13062038</v>
      </c>
      <c r="B109" s="1" t="s">
        <v>176</v>
      </c>
      <c r="C109" s="1" t="s">
        <v>184</v>
      </c>
      <c r="D109" s="1" t="s">
        <v>185</v>
      </c>
      <c r="E109" s="1">
        <v>6</v>
      </c>
      <c r="F109" s="1">
        <v>1</v>
      </c>
      <c r="G109" s="36">
        <v>39.42</v>
      </c>
      <c r="H109" s="36">
        <v>6.57</v>
      </c>
      <c r="I109" s="38" t="s">
        <v>56</v>
      </c>
    </row>
    <row r="110" spans="1:9" x14ac:dyDescent="0.25">
      <c r="A110">
        <v>30065008</v>
      </c>
      <c r="B110" s="1" t="s">
        <v>186</v>
      </c>
      <c r="C110" s="1" t="s">
        <v>187</v>
      </c>
      <c r="D110" s="1" t="s">
        <v>188</v>
      </c>
      <c r="E110" s="1">
        <v>12</v>
      </c>
      <c r="F110" s="1">
        <v>0</v>
      </c>
      <c r="G110" s="36">
        <v>17.399999999999999</v>
      </c>
      <c r="H110" s="36">
        <v>1.45</v>
      </c>
      <c r="I110" s="38">
        <v>5033146000097</v>
      </c>
    </row>
    <row r="111" spans="1:9" x14ac:dyDescent="0.25">
      <c r="A111">
        <v>30065010</v>
      </c>
      <c r="B111" s="1" t="s">
        <v>186</v>
      </c>
      <c r="C111" s="1" t="s">
        <v>189</v>
      </c>
      <c r="D111" s="1" t="s">
        <v>190</v>
      </c>
      <c r="E111" s="1">
        <v>12</v>
      </c>
      <c r="F111" s="1">
        <v>0</v>
      </c>
      <c r="G111" s="36">
        <v>47.64</v>
      </c>
      <c r="H111" s="36">
        <v>3.97</v>
      </c>
      <c r="I111" s="38">
        <v>5033146000004</v>
      </c>
    </row>
    <row r="112" spans="1:9" x14ac:dyDescent="0.25">
      <c r="A112">
        <v>30065011</v>
      </c>
      <c r="B112" s="1" t="s">
        <v>186</v>
      </c>
      <c r="C112" s="1" t="s">
        <v>191</v>
      </c>
      <c r="D112" s="1" t="s">
        <v>192</v>
      </c>
      <c r="E112" s="1">
        <v>12</v>
      </c>
      <c r="F112" s="1">
        <v>0</v>
      </c>
      <c r="G112" s="36">
        <v>30</v>
      </c>
      <c r="H112" s="36">
        <v>2.5</v>
      </c>
      <c r="I112" s="38">
        <v>5033146000073</v>
      </c>
    </row>
    <row r="113" spans="1:9" x14ac:dyDescent="0.25">
      <c r="A113">
        <v>30065013</v>
      </c>
      <c r="B113" s="1" t="s">
        <v>186</v>
      </c>
      <c r="C113" s="1" t="s">
        <v>193</v>
      </c>
      <c r="D113" s="1" t="s">
        <v>188</v>
      </c>
      <c r="E113" s="1">
        <v>12</v>
      </c>
      <c r="F113" s="1">
        <v>0</v>
      </c>
      <c r="G113" s="36">
        <v>17.399999999999999</v>
      </c>
      <c r="H113" s="36">
        <v>1.45</v>
      </c>
      <c r="I113" s="38">
        <v>5033146000134</v>
      </c>
    </row>
    <row r="114" spans="1:9" x14ac:dyDescent="0.25">
      <c r="A114">
        <v>30065015</v>
      </c>
      <c r="B114" s="1" t="s">
        <v>186</v>
      </c>
      <c r="C114" s="1" t="s">
        <v>194</v>
      </c>
      <c r="D114" s="1" t="s">
        <v>190</v>
      </c>
      <c r="E114" s="1">
        <v>12</v>
      </c>
      <c r="F114" s="1">
        <v>0</v>
      </c>
      <c r="G114" s="36">
        <v>47.64</v>
      </c>
      <c r="H114" s="36">
        <v>3.97</v>
      </c>
      <c r="I114" s="38">
        <v>5033146000028</v>
      </c>
    </row>
    <row r="115" spans="1:9" x14ac:dyDescent="0.25">
      <c r="A115">
        <v>30065017</v>
      </c>
      <c r="B115" s="1" t="s">
        <v>186</v>
      </c>
      <c r="C115" s="1" t="s">
        <v>195</v>
      </c>
      <c r="D115" s="1" t="s">
        <v>188</v>
      </c>
      <c r="E115" s="1">
        <v>12</v>
      </c>
      <c r="F115" s="1">
        <v>0</v>
      </c>
      <c r="G115" s="36">
        <v>17.399999999999999</v>
      </c>
      <c r="H115" s="36">
        <v>1.45</v>
      </c>
      <c r="I115" s="38">
        <v>5033146000110</v>
      </c>
    </row>
    <row r="116" spans="1:9" x14ac:dyDescent="0.25">
      <c r="A116">
        <v>30065021</v>
      </c>
      <c r="B116" s="1" t="s">
        <v>186</v>
      </c>
      <c r="C116" s="1" t="s">
        <v>196</v>
      </c>
      <c r="D116" s="1" t="s">
        <v>197</v>
      </c>
      <c r="E116" s="1">
        <v>8</v>
      </c>
      <c r="F116" s="1">
        <v>0</v>
      </c>
      <c r="G116" s="36">
        <v>66.959999999999994</v>
      </c>
      <c r="H116" s="36">
        <v>8.3699999999999992</v>
      </c>
      <c r="I116" s="38" t="s">
        <v>56</v>
      </c>
    </row>
    <row r="117" spans="1:9" x14ac:dyDescent="0.25">
      <c r="A117">
        <v>30065022</v>
      </c>
      <c r="B117" s="1" t="s">
        <v>186</v>
      </c>
      <c r="C117" s="1" t="s">
        <v>198</v>
      </c>
      <c r="D117" s="1" t="s">
        <v>199</v>
      </c>
      <c r="E117" s="1">
        <v>8</v>
      </c>
      <c r="F117" s="1">
        <v>0</v>
      </c>
      <c r="G117" s="36">
        <v>66.959999999999994</v>
      </c>
      <c r="H117" s="36">
        <v>8.3699999999999992</v>
      </c>
      <c r="I117" s="38" t="s">
        <v>56</v>
      </c>
    </row>
    <row r="118" spans="1:9" x14ac:dyDescent="0.25">
      <c r="A118">
        <v>30065024</v>
      </c>
      <c r="B118" s="1" t="s">
        <v>186</v>
      </c>
      <c r="C118" s="1" t="s">
        <v>200</v>
      </c>
      <c r="D118" s="1" t="s">
        <v>201</v>
      </c>
      <c r="E118" s="1">
        <v>8</v>
      </c>
      <c r="F118" s="1">
        <v>0</v>
      </c>
      <c r="G118" s="36">
        <v>91.44</v>
      </c>
      <c r="H118" s="36">
        <v>11.43</v>
      </c>
      <c r="I118" s="38" t="s">
        <v>56</v>
      </c>
    </row>
    <row r="119" spans="1:9" x14ac:dyDescent="0.25">
      <c r="A119">
        <v>30065026</v>
      </c>
      <c r="B119" s="1" t="s">
        <v>186</v>
      </c>
      <c r="C119" s="1" t="s">
        <v>202</v>
      </c>
      <c r="D119" s="1" t="s">
        <v>203</v>
      </c>
      <c r="E119" s="1">
        <v>3</v>
      </c>
      <c r="F119" s="1">
        <v>0</v>
      </c>
      <c r="G119" s="36">
        <v>43.62</v>
      </c>
      <c r="H119" s="36">
        <v>14.54</v>
      </c>
      <c r="I119" s="38" t="s">
        <v>56</v>
      </c>
    </row>
    <row r="120" spans="1:9" x14ac:dyDescent="0.25">
      <c r="A120">
        <v>30065027</v>
      </c>
      <c r="B120" s="1" t="s">
        <v>186</v>
      </c>
      <c r="C120" s="1" t="s">
        <v>204</v>
      </c>
      <c r="D120" s="1" t="s">
        <v>203</v>
      </c>
      <c r="E120" s="1">
        <v>3</v>
      </c>
      <c r="F120" s="1">
        <v>0</v>
      </c>
      <c r="G120" s="36">
        <v>43.62</v>
      </c>
      <c r="H120" s="36">
        <v>14.54</v>
      </c>
      <c r="I120" s="38" t="s">
        <v>56</v>
      </c>
    </row>
    <row r="121" spans="1:9" x14ac:dyDescent="0.25">
      <c r="A121">
        <v>30065028</v>
      </c>
      <c r="B121" s="1" t="s">
        <v>186</v>
      </c>
      <c r="C121" s="1" t="s">
        <v>205</v>
      </c>
      <c r="D121" s="1" t="s">
        <v>203</v>
      </c>
      <c r="E121" s="1">
        <v>6</v>
      </c>
      <c r="F121" s="1">
        <v>0</v>
      </c>
      <c r="G121" s="36">
        <v>6.48</v>
      </c>
      <c r="H121" s="36">
        <v>1.08</v>
      </c>
      <c r="I121" s="38" t="s">
        <v>56</v>
      </c>
    </row>
    <row r="122" spans="1:9" x14ac:dyDescent="0.25">
      <c r="A122">
        <v>30065029</v>
      </c>
      <c r="B122" s="1" t="s">
        <v>186</v>
      </c>
      <c r="C122" s="1" t="s">
        <v>206</v>
      </c>
      <c r="D122" s="1" t="s">
        <v>203</v>
      </c>
      <c r="E122" s="1">
        <v>6</v>
      </c>
      <c r="F122" s="1">
        <v>0</v>
      </c>
      <c r="G122" s="36">
        <v>6.48</v>
      </c>
      <c r="H122" s="36">
        <v>1.08</v>
      </c>
      <c r="I122" s="38" t="s">
        <v>56</v>
      </c>
    </row>
    <row r="123" spans="1:9" x14ac:dyDescent="0.25">
      <c r="A123">
        <v>17088023</v>
      </c>
      <c r="B123" s="1" t="s">
        <v>207</v>
      </c>
      <c r="C123" s="1" t="s">
        <v>208</v>
      </c>
      <c r="D123" s="1" t="s">
        <v>209</v>
      </c>
      <c r="E123" s="1">
        <v>6</v>
      </c>
      <c r="F123" s="1">
        <v>1</v>
      </c>
      <c r="G123" s="36">
        <v>18.3</v>
      </c>
      <c r="H123" s="36">
        <v>3.05</v>
      </c>
      <c r="I123" s="38">
        <v>3292482220152</v>
      </c>
    </row>
    <row r="124" spans="1:9" x14ac:dyDescent="0.25">
      <c r="A124">
        <v>17088025</v>
      </c>
      <c r="B124" s="1" t="s">
        <v>207</v>
      </c>
      <c r="C124" s="1" t="s">
        <v>210</v>
      </c>
      <c r="D124" s="1" t="s">
        <v>211</v>
      </c>
      <c r="E124" s="1">
        <v>6</v>
      </c>
      <c r="F124" s="1">
        <v>0</v>
      </c>
      <c r="G124" s="36">
        <v>18.36</v>
      </c>
      <c r="H124" s="36">
        <v>3.06</v>
      </c>
      <c r="I124" s="38" t="s">
        <v>56</v>
      </c>
    </row>
    <row r="125" spans="1:9" x14ac:dyDescent="0.25">
      <c r="A125">
        <v>14775002</v>
      </c>
      <c r="B125" s="1" t="s">
        <v>212</v>
      </c>
      <c r="C125" s="1" t="s">
        <v>213</v>
      </c>
      <c r="D125" s="1" t="s">
        <v>214</v>
      </c>
      <c r="E125" s="1">
        <v>24</v>
      </c>
      <c r="F125" s="1">
        <v>1</v>
      </c>
      <c r="G125" s="36">
        <v>69.12</v>
      </c>
      <c r="H125" s="36">
        <v>2.88</v>
      </c>
      <c r="I125" s="38" t="s">
        <v>215</v>
      </c>
    </row>
    <row r="126" spans="1:9" x14ac:dyDescent="0.25">
      <c r="A126">
        <v>14775009</v>
      </c>
      <c r="B126" s="1" t="s">
        <v>212</v>
      </c>
      <c r="C126" s="1" t="s">
        <v>216</v>
      </c>
      <c r="D126" s="1" t="s">
        <v>37</v>
      </c>
      <c r="E126" s="1">
        <v>6</v>
      </c>
      <c r="F126" s="1">
        <v>1</v>
      </c>
      <c r="G126" s="36">
        <v>71.819999999999993</v>
      </c>
      <c r="H126" s="36">
        <v>11.97</v>
      </c>
      <c r="I126" s="38">
        <v>8005028138539</v>
      </c>
    </row>
    <row r="127" spans="1:9" x14ac:dyDescent="0.25">
      <c r="A127">
        <v>14775011</v>
      </c>
      <c r="B127" s="1" t="s">
        <v>212</v>
      </c>
      <c r="C127" s="1" t="s">
        <v>217</v>
      </c>
      <c r="D127" s="1" t="s">
        <v>218</v>
      </c>
      <c r="E127" s="1">
        <v>54</v>
      </c>
      <c r="F127" s="1">
        <v>1</v>
      </c>
      <c r="G127" s="36">
        <v>104.22</v>
      </c>
      <c r="H127" s="36">
        <v>1.93</v>
      </c>
      <c r="I127" s="38" t="s">
        <v>56</v>
      </c>
    </row>
    <row r="128" spans="1:9" x14ac:dyDescent="0.25">
      <c r="A128">
        <v>14775018</v>
      </c>
      <c r="B128" s="1" t="s">
        <v>212</v>
      </c>
      <c r="C128" s="1" t="s">
        <v>219</v>
      </c>
      <c r="D128" s="1" t="s">
        <v>214</v>
      </c>
      <c r="E128" s="1">
        <v>24</v>
      </c>
      <c r="F128" s="1">
        <v>1</v>
      </c>
      <c r="G128" s="36">
        <v>69.12</v>
      </c>
      <c r="H128" s="36">
        <v>2.88</v>
      </c>
      <c r="I128" s="38" t="s">
        <v>56</v>
      </c>
    </row>
    <row r="129" spans="1:9" x14ac:dyDescent="0.25">
      <c r="A129">
        <v>14775019</v>
      </c>
      <c r="B129" s="1" t="s">
        <v>212</v>
      </c>
      <c r="C129" s="1" t="s">
        <v>220</v>
      </c>
      <c r="D129" s="1" t="s">
        <v>218</v>
      </c>
      <c r="E129" s="1">
        <v>36</v>
      </c>
      <c r="F129" s="1">
        <v>1</v>
      </c>
      <c r="G129" s="36">
        <v>69.48</v>
      </c>
      <c r="H129" s="36">
        <v>1.93</v>
      </c>
      <c r="I129" s="38" t="s">
        <v>56</v>
      </c>
    </row>
    <row r="130" spans="1:9" x14ac:dyDescent="0.25">
      <c r="A130">
        <v>14775020</v>
      </c>
      <c r="B130" s="1" t="s">
        <v>212</v>
      </c>
      <c r="C130" s="1" t="s">
        <v>221</v>
      </c>
      <c r="D130" s="1" t="s">
        <v>190</v>
      </c>
      <c r="E130" s="1">
        <v>36</v>
      </c>
      <c r="F130" s="1">
        <v>1</v>
      </c>
      <c r="G130" s="36">
        <v>80.28</v>
      </c>
      <c r="H130" s="36">
        <v>2.23</v>
      </c>
      <c r="I130" s="38" t="s">
        <v>56</v>
      </c>
    </row>
    <row r="131" spans="1:9" x14ac:dyDescent="0.25">
      <c r="A131">
        <v>14775021</v>
      </c>
      <c r="B131" s="1" t="s">
        <v>212</v>
      </c>
      <c r="C131" s="1" t="s">
        <v>222</v>
      </c>
      <c r="D131" s="1" t="s">
        <v>99</v>
      </c>
      <c r="E131" s="1">
        <v>6</v>
      </c>
      <c r="F131" s="1">
        <v>1</v>
      </c>
      <c r="G131" s="36">
        <v>76.260000000000005</v>
      </c>
      <c r="H131" s="36">
        <v>12.71</v>
      </c>
      <c r="I131" s="38" t="s">
        <v>56</v>
      </c>
    </row>
    <row r="132" spans="1:9" x14ac:dyDescent="0.25">
      <c r="A132">
        <v>27704001</v>
      </c>
      <c r="B132" s="1" t="s">
        <v>223</v>
      </c>
      <c r="C132" s="1" t="s">
        <v>224</v>
      </c>
      <c r="D132" s="1" t="s">
        <v>225</v>
      </c>
      <c r="E132" s="1">
        <v>8</v>
      </c>
      <c r="F132" s="1">
        <v>0</v>
      </c>
      <c r="G132" s="36">
        <v>91.36</v>
      </c>
      <c r="H132" s="36">
        <v>11.42</v>
      </c>
      <c r="I132" s="38">
        <v>5017670000563</v>
      </c>
    </row>
    <row r="133" spans="1:9" x14ac:dyDescent="0.25">
      <c r="A133">
        <v>27704004</v>
      </c>
      <c r="B133" s="1" t="s">
        <v>223</v>
      </c>
      <c r="C133" s="1" t="s">
        <v>226</v>
      </c>
      <c r="D133" s="1" t="s">
        <v>227</v>
      </c>
      <c r="E133" s="1">
        <v>8</v>
      </c>
      <c r="F133" s="1">
        <v>0</v>
      </c>
      <c r="G133" s="36">
        <v>40.159999999999997</v>
      </c>
      <c r="H133" s="36">
        <v>5.0199999999999996</v>
      </c>
      <c r="I133" s="38">
        <v>5017670000594</v>
      </c>
    </row>
    <row r="134" spans="1:9" x14ac:dyDescent="0.25">
      <c r="A134">
        <v>27704005</v>
      </c>
      <c r="B134" s="1" t="s">
        <v>223</v>
      </c>
      <c r="C134" s="1" t="s">
        <v>228</v>
      </c>
      <c r="D134" s="1" t="s">
        <v>227</v>
      </c>
      <c r="E134" s="1">
        <v>10</v>
      </c>
      <c r="F134" s="1">
        <v>0</v>
      </c>
      <c r="G134" s="36">
        <v>44.8</v>
      </c>
      <c r="H134" s="36">
        <v>4.4800000000000004</v>
      </c>
      <c r="I134" s="38">
        <v>5017670000600</v>
      </c>
    </row>
    <row r="135" spans="1:9" x14ac:dyDescent="0.25">
      <c r="A135">
        <v>27704010</v>
      </c>
      <c r="B135" s="1" t="s">
        <v>223</v>
      </c>
      <c r="C135" s="1" t="s">
        <v>229</v>
      </c>
      <c r="D135" s="1" t="s">
        <v>230</v>
      </c>
      <c r="E135" s="1">
        <v>20</v>
      </c>
      <c r="F135" s="1">
        <v>0</v>
      </c>
      <c r="G135" s="36">
        <v>68.400000000000006</v>
      </c>
      <c r="H135" s="36">
        <v>3.42</v>
      </c>
      <c r="I135" s="38">
        <v>5017670000655</v>
      </c>
    </row>
    <row r="136" spans="1:9" x14ac:dyDescent="0.25">
      <c r="A136">
        <v>28704003</v>
      </c>
      <c r="B136" s="1" t="s">
        <v>223</v>
      </c>
      <c r="C136" s="1" t="s">
        <v>231</v>
      </c>
      <c r="D136" s="1" t="s">
        <v>232</v>
      </c>
      <c r="E136" s="1">
        <v>4</v>
      </c>
      <c r="F136" s="1">
        <v>0</v>
      </c>
      <c r="G136" s="36">
        <v>47.8</v>
      </c>
      <c r="H136" s="36">
        <v>11.95</v>
      </c>
      <c r="I136" s="38">
        <v>5017670000587</v>
      </c>
    </row>
    <row r="137" spans="1:9" x14ac:dyDescent="0.25">
      <c r="A137">
        <v>29704001</v>
      </c>
      <c r="B137" s="1" t="s">
        <v>223</v>
      </c>
      <c r="C137" s="1" t="s">
        <v>233</v>
      </c>
      <c r="D137" s="1" t="s">
        <v>234</v>
      </c>
      <c r="E137" s="1">
        <v>6</v>
      </c>
      <c r="F137" s="1">
        <v>0</v>
      </c>
      <c r="G137" s="36">
        <v>12.3</v>
      </c>
      <c r="H137" s="36">
        <v>2.0499999999999998</v>
      </c>
      <c r="I137" s="38" t="s">
        <v>56</v>
      </c>
    </row>
    <row r="138" spans="1:9" x14ac:dyDescent="0.25">
      <c r="A138">
        <v>30704001</v>
      </c>
      <c r="B138" s="1" t="s">
        <v>223</v>
      </c>
      <c r="C138" s="1" t="s">
        <v>235</v>
      </c>
      <c r="D138" s="1">
        <v>0</v>
      </c>
      <c r="E138" s="1">
        <v>6</v>
      </c>
      <c r="F138" s="1">
        <v>0</v>
      </c>
      <c r="G138" s="36">
        <v>6</v>
      </c>
      <c r="H138" s="36">
        <v>1</v>
      </c>
      <c r="I138" s="38" t="s">
        <v>56</v>
      </c>
    </row>
    <row r="139" spans="1:9" x14ac:dyDescent="0.25">
      <c r="A139">
        <v>29704002</v>
      </c>
      <c r="B139" s="1" t="s">
        <v>223</v>
      </c>
      <c r="C139" s="1" t="s">
        <v>236</v>
      </c>
      <c r="D139" s="1" t="s">
        <v>65</v>
      </c>
      <c r="E139" s="1">
        <v>6</v>
      </c>
      <c r="F139" s="1">
        <v>0</v>
      </c>
      <c r="G139" s="36">
        <v>33.299999999999997</v>
      </c>
      <c r="H139" s="36">
        <v>5.55</v>
      </c>
      <c r="I139" s="38" t="s">
        <v>56</v>
      </c>
    </row>
    <row r="140" spans="1:9" x14ac:dyDescent="0.25">
      <c r="A140">
        <v>29704003</v>
      </c>
      <c r="B140" s="1" t="s">
        <v>223</v>
      </c>
      <c r="C140" s="1" t="s">
        <v>371</v>
      </c>
      <c r="D140" s="1" t="s">
        <v>237</v>
      </c>
      <c r="E140" s="1">
        <v>6</v>
      </c>
      <c r="F140" s="1">
        <v>0</v>
      </c>
      <c r="G140" s="36">
        <v>27.54</v>
      </c>
      <c r="H140" s="36">
        <v>4.59</v>
      </c>
      <c r="I140" s="38" t="s">
        <v>56</v>
      </c>
    </row>
    <row r="141" spans="1:9" x14ac:dyDescent="0.25">
      <c r="A141">
        <v>33122004</v>
      </c>
      <c r="B141" s="1" t="s">
        <v>238</v>
      </c>
      <c r="C141" s="1" t="s">
        <v>239</v>
      </c>
      <c r="D141" s="1" t="s">
        <v>240</v>
      </c>
      <c r="E141" s="1">
        <v>12</v>
      </c>
      <c r="F141" s="1">
        <v>0</v>
      </c>
      <c r="G141" s="36">
        <v>75.239999999999995</v>
      </c>
      <c r="H141" s="36">
        <v>6.27</v>
      </c>
      <c r="I141" s="38">
        <v>7317062004048</v>
      </c>
    </row>
    <row r="142" spans="1:9" x14ac:dyDescent="0.25">
      <c r="A142">
        <v>33122006</v>
      </c>
      <c r="B142" s="1" t="s">
        <v>238</v>
      </c>
      <c r="C142" s="1" t="s">
        <v>241</v>
      </c>
      <c r="D142" s="1" t="s">
        <v>240</v>
      </c>
      <c r="E142" s="1">
        <v>12</v>
      </c>
      <c r="F142" s="1">
        <v>0</v>
      </c>
      <c r="G142" s="36">
        <v>75.239999999999995</v>
      </c>
      <c r="H142" s="36">
        <v>6.27</v>
      </c>
      <c r="I142" s="38">
        <v>7317062004000</v>
      </c>
    </row>
    <row r="143" spans="1:9" x14ac:dyDescent="0.25">
      <c r="A143">
        <v>33122011</v>
      </c>
      <c r="B143" s="1" t="s">
        <v>238</v>
      </c>
      <c r="C143" s="1" t="s">
        <v>242</v>
      </c>
      <c r="D143" s="1" t="s">
        <v>243</v>
      </c>
      <c r="E143" s="1">
        <v>12</v>
      </c>
      <c r="F143" s="1">
        <v>0</v>
      </c>
      <c r="G143" s="36">
        <v>40.799999999999997</v>
      </c>
      <c r="H143" s="36">
        <v>3.4</v>
      </c>
      <c r="I143" s="38">
        <v>7317066203263</v>
      </c>
    </row>
    <row r="144" spans="1:9" x14ac:dyDescent="0.25">
      <c r="A144">
        <v>33122012</v>
      </c>
      <c r="B144" s="1" t="s">
        <v>238</v>
      </c>
      <c r="C144" s="1" t="s">
        <v>244</v>
      </c>
      <c r="D144" s="1" t="s">
        <v>245</v>
      </c>
      <c r="E144" s="1">
        <v>12</v>
      </c>
      <c r="F144" s="1">
        <v>0</v>
      </c>
      <c r="G144" s="36">
        <v>42.84</v>
      </c>
      <c r="H144" s="36">
        <v>3.57</v>
      </c>
      <c r="I144" s="38">
        <v>7317063003507</v>
      </c>
    </row>
    <row r="145" spans="1:9" x14ac:dyDescent="0.25">
      <c r="A145">
        <v>33122016</v>
      </c>
      <c r="B145" s="1" t="s">
        <v>238</v>
      </c>
      <c r="C145" s="1" t="s">
        <v>246</v>
      </c>
      <c r="D145" s="1" t="s">
        <v>247</v>
      </c>
      <c r="E145" s="1">
        <v>12</v>
      </c>
      <c r="F145" s="1">
        <v>0</v>
      </c>
      <c r="G145" s="36">
        <v>58.44</v>
      </c>
      <c r="H145" s="36">
        <v>4.87</v>
      </c>
      <c r="I145" s="38">
        <v>7317061000447</v>
      </c>
    </row>
    <row r="146" spans="1:9" x14ac:dyDescent="0.25">
      <c r="A146">
        <v>27122002</v>
      </c>
      <c r="B146" s="1" t="s">
        <v>238</v>
      </c>
      <c r="C146" s="1" t="s">
        <v>248</v>
      </c>
      <c r="D146" s="1" t="s">
        <v>240</v>
      </c>
      <c r="E146" s="1">
        <v>12</v>
      </c>
      <c r="F146" s="1">
        <v>0</v>
      </c>
      <c r="G146" s="36">
        <v>60.84</v>
      </c>
      <c r="H146" s="36">
        <v>5.07</v>
      </c>
      <c r="I146" s="38" t="s">
        <v>56</v>
      </c>
    </row>
    <row r="147" spans="1:9" x14ac:dyDescent="0.25">
      <c r="A147">
        <v>33122003</v>
      </c>
      <c r="B147" s="1" t="s">
        <v>238</v>
      </c>
      <c r="C147" s="1" t="s">
        <v>249</v>
      </c>
      <c r="D147" s="1" t="s">
        <v>35</v>
      </c>
      <c r="E147" s="1">
        <v>12</v>
      </c>
      <c r="F147" s="1">
        <v>0</v>
      </c>
      <c r="G147" s="36">
        <v>17.64</v>
      </c>
      <c r="H147" s="36">
        <v>1.47</v>
      </c>
      <c r="I147" s="38" t="s">
        <v>250</v>
      </c>
    </row>
    <row r="148" spans="1:9" x14ac:dyDescent="0.25">
      <c r="A148">
        <v>33122020</v>
      </c>
      <c r="B148" s="1" t="s">
        <v>238</v>
      </c>
      <c r="C148" s="1" t="s">
        <v>251</v>
      </c>
      <c r="D148" s="1" t="s">
        <v>169</v>
      </c>
      <c r="E148" s="1">
        <v>12</v>
      </c>
      <c r="F148" s="1">
        <v>0</v>
      </c>
      <c r="G148" s="36">
        <v>17.64</v>
      </c>
      <c r="H148" s="36">
        <v>1.47</v>
      </c>
      <c r="I148" s="38" t="s">
        <v>56</v>
      </c>
    </row>
    <row r="149" spans="1:9" x14ac:dyDescent="0.25">
      <c r="A149">
        <v>27131001</v>
      </c>
      <c r="B149" s="1" t="s">
        <v>252</v>
      </c>
      <c r="C149" s="1" t="s">
        <v>253</v>
      </c>
      <c r="D149" s="1" t="s">
        <v>254</v>
      </c>
      <c r="E149" s="1">
        <v>4</v>
      </c>
      <c r="F149" s="1">
        <v>0</v>
      </c>
      <c r="G149" s="36">
        <v>53.12</v>
      </c>
      <c r="H149" s="36">
        <v>13.28</v>
      </c>
      <c r="I149" s="38">
        <v>4000379039607</v>
      </c>
    </row>
    <row r="150" spans="1:9" x14ac:dyDescent="0.25">
      <c r="A150">
        <v>27131019</v>
      </c>
      <c r="B150" s="1" t="s">
        <v>252</v>
      </c>
      <c r="C150" s="1" t="s">
        <v>255</v>
      </c>
      <c r="D150" s="1" t="s">
        <v>254</v>
      </c>
      <c r="E150" s="1">
        <v>4</v>
      </c>
      <c r="F150" s="1">
        <v>0</v>
      </c>
      <c r="G150" s="36">
        <v>46.4</v>
      </c>
      <c r="H150" s="36">
        <v>11.6</v>
      </c>
      <c r="I150" s="38">
        <v>4000379040160</v>
      </c>
    </row>
    <row r="151" spans="1:9" x14ac:dyDescent="0.25">
      <c r="A151">
        <v>27131031</v>
      </c>
      <c r="B151" s="1" t="s">
        <v>252</v>
      </c>
      <c r="C151" s="1" t="s">
        <v>256</v>
      </c>
      <c r="D151" s="1" t="s">
        <v>257</v>
      </c>
      <c r="E151" s="1">
        <v>8</v>
      </c>
      <c r="F151" s="1">
        <v>0</v>
      </c>
      <c r="G151" s="36">
        <v>65.2</v>
      </c>
      <c r="H151" s="36">
        <v>8.15</v>
      </c>
      <c r="I151" s="38">
        <v>4000379033506</v>
      </c>
    </row>
    <row r="152" spans="1:9" x14ac:dyDescent="0.25">
      <c r="A152">
        <v>27131034</v>
      </c>
      <c r="B152" s="1" t="s">
        <v>252</v>
      </c>
      <c r="C152" s="1" t="s">
        <v>258</v>
      </c>
      <c r="D152" s="1" t="s">
        <v>182</v>
      </c>
      <c r="E152" s="1">
        <v>12</v>
      </c>
      <c r="F152" s="1">
        <v>0</v>
      </c>
      <c r="G152" s="36">
        <v>55.2</v>
      </c>
      <c r="H152" s="36">
        <v>4.5999999999999996</v>
      </c>
      <c r="I152" s="38">
        <v>4000379055508</v>
      </c>
    </row>
    <row r="153" spans="1:9" x14ac:dyDescent="0.25">
      <c r="A153">
        <v>27131036</v>
      </c>
      <c r="B153" s="1" t="s">
        <v>252</v>
      </c>
      <c r="C153" s="1" t="s">
        <v>259</v>
      </c>
      <c r="D153" s="1" t="s">
        <v>260</v>
      </c>
      <c r="E153" s="1">
        <v>8</v>
      </c>
      <c r="F153" s="1">
        <v>0</v>
      </c>
      <c r="G153" s="36">
        <v>66.56</v>
      </c>
      <c r="H153" s="36">
        <v>8.32</v>
      </c>
      <c r="I153" s="38">
        <v>4000379000607</v>
      </c>
    </row>
    <row r="154" spans="1:9" x14ac:dyDescent="0.25">
      <c r="A154">
        <v>27131037</v>
      </c>
      <c r="B154" s="1" t="s">
        <v>252</v>
      </c>
      <c r="C154" s="1" t="s">
        <v>261</v>
      </c>
      <c r="D154" s="1" t="s">
        <v>262</v>
      </c>
      <c r="E154" s="1">
        <v>30</v>
      </c>
      <c r="F154" s="1">
        <v>0</v>
      </c>
      <c r="G154" s="36">
        <v>76.2</v>
      </c>
      <c r="H154" s="36">
        <v>2.54</v>
      </c>
      <c r="I154" s="38">
        <v>4000379029936</v>
      </c>
    </row>
    <row r="155" spans="1:9" x14ac:dyDescent="0.25">
      <c r="A155">
        <v>27131038</v>
      </c>
      <c r="B155" s="1" t="s">
        <v>252</v>
      </c>
      <c r="C155" s="1" t="s">
        <v>263</v>
      </c>
      <c r="D155" s="1" t="s">
        <v>264</v>
      </c>
      <c r="E155" s="1">
        <v>1</v>
      </c>
      <c r="F155" s="1">
        <v>0</v>
      </c>
      <c r="G155" s="36">
        <v>100.37</v>
      </c>
      <c r="H155" s="36">
        <v>100.37</v>
      </c>
      <c r="I155" s="38" t="s">
        <v>265</v>
      </c>
    </row>
    <row r="156" spans="1:9" x14ac:dyDescent="0.25">
      <c r="A156">
        <v>27131045</v>
      </c>
      <c r="B156" s="1" t="s">
        <v>252</v>
      </c>
      <c r="C156" s="1" t="s">
        <v>266</v>
      </c>
      <c r="D156" s="1" t="s">
        <v>39</v>
      </c>
      <c r="E156" s="1">
        <v>12</v>
      </c>
      <c r="F156" s="1">
        <v>0</v>
      </c>
      <c r="G156" s="36">
        <v>56.16</v>
      </c>
      <c r="H156" s="36">
        <v>4.68</v>
      </c>
      <c r="I156" s="38">
        <v>4000379717116</v>
      </c>
    </row>
    <row r="157" spans="1:9" x14ac:dyDescent="0.25">
      <c r="A157">
        <v>27131064</v>
      </c>
      <c r="B157" s="1" t="s">
        <v>252</v>
      </c>
      <c r="C157" s="1" t="s">
        <v>267</v>
      </c>
      <c r="D157" s="1" t="s">
        <v>268</v>
      </c>
      <c r="E157" s="1">
        <v>12</v>
      </c>
      <c r="F157" s="1">
        <v>0</v>
      </c>
      <c r="G157" s="36">
        <v>51.96</v>
      </c>
      <c r="H157" s="36">
        <v>4.33</v>
      </c>
      <c r="I157" s="38">
        <v>4000379007637</v>
      </c>
    </row>
    <row r="158" spans="1:9" x14ac:dyDescent="0.25">
      <c r="A158">
        <v>27131067</v>
      </c>
      <c r="B158" s="1" t="s">
        <v>252</v>
      </c>
      <c r="C158" s="1" t="s">
        <v>269</v>
      </c>
      <c r="D158" s="1" t="s">
        <v>237</v>
      </c>
      <c r="E158" s="1">
        <v>12</v>
      </c>
      <c r="F158" s="1">
        <v>0</v>
      </c>
      <c r="G158" s="36">
        <v>54.24</v>
      </c>
      <c r="H158" s="36">
        <v>4.5199999999999996</v>
      </c>
      <c r="I158" s="38">
        <v>4000379030734</v>
      </c>
    </row>
    <row r="159" spans="1:9" x14ac:dyDescent="0.25">
      <c r="A159">
        <v>27131068</v>
      </c>
      <c r="B159" s="1" t="s">
        <v>252</v>
      </c>
      <c r="C159" s="1" t="s">
        <v>270</v>
      </c>
      <c r="D159" s="1" t="s">
        <v>271</v>
      </c>
      <c r="E159" s="1">
        <v>12</v>
      </c>
      <c r="F159" s="1">
        <v>0</v>
      </c>
      <c r="G159" s="36">
        <v>58.44</v>
      </c>
      <c r="H159" s="36">
        <v>4.87</v>
      </c>
      <c r="I159" s="38">
        <v>4000379070020</v>
      </c>
    </row>
    <row r="160" spans="1:9" x14ac:dyDescent="0.25">
      <c r="A160">
        <v>27131070</v>
      </c>
      <c r="B160" s="1" t="s">
        <v>252</v>
      </c>
      <c r="C160" s="1" t="s">
        <v>272</v>
      </c>
      <c r="D160" s="1" t="s">
        <v>182</v>
      </c>
      <c r="E160" s="1">
        <v>18</v>
      </c>
      <c r="F160" s="1">
        <v>0</v>
      </c>
      <c r="G160" s="36">
        <v>89.1</v>
      </c>
      <c r="H160" s="36">
        <v>4.95</v>
      </c>
      <c r="I160" s="38">
        <v>4000379077302</v>
      </c>
    </row>
    <row r="161" spans="1:9" x14ac:dyDescent="0.25">
      <c r="A161">
        <v>27131071</v>
      </c>
      <c r="B161" s="1" t="s">
        <v>252</v>
      </c>
      <c r="C161" s="1" t="s">
        <v>273</v>
      </c>
      <c r="D161" s="1" t="s">
        <v>274</v>
      </c>
      <c r="E161" s="1">
        <v>20</v>
      </c>
      <c r="F161" s="1">
        <v>0</v>
      </c>
      <c r="G161" s="36">
        <v>93.6</v>
      </c>
      <c r="H161" s="36">
        <v>4.68</v>
      </c>
      <c r="I161" s="38">
        <v>4000379077401</v>
      </c>
    </row>
    <row r="162" spans="1:9" x14ac:dyDescent="0.25">
      <c r="A162">
        <v>27131073</v>
      </c>
      <c r="B162" s="1" t="s">
        <v>252</v>
      </c>
      <c r="C162" s="1" t="s">
        <v>275</v>
      </c>
      <c r="D162" s="1" t="s">
        <v>260</v>
      </c>
      <c r="E162" s="1">
        <v>8</v>
      </c>
      <c r="F162" s="1">
        <v>0</v>
      </c>
      <c r="G162" s="36">
        <v>65.2</v>
      </c>
      <c r="H162" s="36">
        <v>8.15</v>
      </c>
      <c r="I162" s="38">
        <v>4000379034503</v>
      </c>
    </row>
    <row r="163" spans="1:9" x14ac:dyDescent="0.25">
      <c r="A163">
        <v>27131074</v>
      </c>
      <c r="B163" s="1" t="s">
        <v>252</v>
      </c>
      <c r="C163" s="1" t="s">
        <v>276</v>
      </c>
      <c r="D163" s="1" t="s">
        <v>99</v>
      </c>
      <c r="E163" s="1">
        <v>18</v>
      </c>
      <c r="F163" s="1">
        <v>0</v>
      </c>
      <c r="G163" s="36">
        <v>85.5</v>
      </c>
      <c r="H163" s="36">
        <v>4.75</v>
      </c>
      <c r="I163" s="38">
        <v>4000379033827</v>
      </c>
    </row>
    <row r="164" spans="1:9" x14ac:dyDescent="0.25">
      <c r="A164">
        <v>27131075</v>
      </c>
      <c r="B164" s="1" t="s">
        <v>252</v>
      </c>
      <c r="C164" s="1" t="s">
        <v>277</v>
      </c>
      <c r="D164" s="1" t="s">
        <v>197</v>
      </c>
      <c r="E164" s="1">
        <v>10</v>
      </c>
      <c r="F164" s="1">
        <v>0</v>
      </c>
      <c r="G164" s="36">
        <v>32.299999999999997</v>
      </c>
      <c r="H164" s="36">
        <v>3.23</v>
      </c>
      <c r="I164" s="38">
        <v>4000379034305</v>
      </c>
    </row>
    <row r="165" spans="1:9" x14ac:dyDescent="0.25">
      <c r="A165">
        <v>27131079</v>
      </c>
      <c r="B165" s="1" t="s">
        <v>252</v>
      </c>
      <c r="C165" s="1" t="s">
        <v>278</v>
      </c>
      <c r="D165" s="1" t="s">
        <v>37</v>
      </c>
      <c r="E165" s="1">
        <v>12</v>
      </c>
      <c r="F165" s="1">
        <v>0</v>
      </c>
      <c r="G165" s="36">
        <v>76.44</v>
      </c>
      <c r="H165" s="36">
        <v>6.37</v>
      </c>
      <c r="I165" s="38">
        <v>4000379071812</v>
      </c>
    </row>
    <row r="166" spans="1:9" x14ac:dyDescent="0.25">
      <c r="A166">
        <v>27131081</v>
      </c>
      <c r="B166" s="1" t="s">
        <v>252</v>
      </c>
      <c r="C166" s="1" t="s">
        <v>279</v>
      </c>
      <c r="D166" s="1" t="s">
        <v>280</v>
      </c>
      <c r="E166" s="1">
        <v>1</v>
      </c>
      <c r="F166" s="1">
        <v>0</v>
      </c>
      <c r="G166" s="36">
        <v>456.53</v>
      </c>
      <c r="H166" s="36">
        <v>456.53</v>
      </c>
      <c r="I166" s="38" t="s">
        <v>281</v>
      </c>
    </row>
    <row r="167" spans="1:9" x14ac:dyDescent="0.25">
      <c r="A167">
        <v>27131082</v>
      </c>
      <c r="B167" s="1" t="s">
        <v>252</v>
      </c>
      <c r="C167" s="1" t="s">
        <v>282</v>
      </c>
      <c r="D167" s="1">
        <v>0</v>
      </c>
      <c r="E167" s="1">
        <v>1</v>
      </c>
      <c r="F167" s="1">
        <v>0</v>
      </c>
      <c r="G167" s="36">
        <v>229.3</v>
      </c>
      <c r="H167" s="36">
        <v>229.3</v>
      </c>
      <c r="I167" s="38">
        <v>4000379717116</v>
      </c>
    </row>
    <row r="168" spans="1:9" x14ac:dyDescent="0.25">
      <c r="A168">
        <v>28131005</v>
      </c>
      <c r="B168" s="1" t="s">
        <v>252</v>
      </c>
      <c r="C168" s="1" t="s">
        <v>283</v>
      </c>
      <c r="D168" s="1" t="s">
        <v>39</v>
      </c>
      <c r="E168" s="1">
        <v>12</v>
      </c>
      <c r="F168" s="1">
        <v>0</v>
      </c>
      <c r="G168" s="36">
        <v>66.239999999999995</v>
      </c>
      <c r="H168" s="36">
        <v>5.52</v>
      </c>
      <c r="I168" s="38">
        <v>4000379071300</v>
      </c>
    </row>
    <row r="169" spans="1:9" x14ac:dyDescent="0.25">
      <c r="A169">
        <v>27131087</v>
      </c>
      <c r="B169" s="1" t="s">
        <v>252</v>
      </c>
      <c r="C169" s="1" t="s">
        <v>284</v>
      </c>
      <c r="D169" s="1" t="s">
        <v>268</v>
      </c>
      <c r="E169" s="1">
        <v>12</v>
      </c>
      <c r="F169" s="1">
        <v>0</v>
      </c>
      <c r="G169" s="36">
        <v>41.4</v>
      </c>
      <c r="H169" s="36">
        <v>3.45</v>
      </c>
      <c r="I169" s="38">
        <v>4000379077807</v>
      </c>
    </row>
    <row r="170" spans="1:9" x14ac:dyDescent="0.25">
      <c r="A170">
        <v>27131088</v>
      </c>
      <c r="B170" s="1" t="s">
        <v>252</v>
      </c>
      <c r="C170" s="1" t="s">
        <v>285</v>
      </c>
      <c r="D170" s="1" t="s">
        <v>268</v>
      </c>
      <c r="E170" s="1">
        <v>12</v>
      </c>
      <c r="F170" s="1">
        <v>0</v>
      </c>
      <c r="G170" s="36">
        <v>41.4</v>
      </c>
      <c r="H170" s="36">
        <v>3.45</v>
      </c>
      <c r="I170" s="38">
        <v>4000379077906</v>
      </c>
    </row>
    <row r="171" spans="1:9" x14ac:dyDescent="0.25">
      <c r="A171">
        <v>27131089</v>
      </c>
      <c r="B171" s="1" t="s">
        <v>252</v>
      </c>
      <c r="C171" s="1" t="s">
        <v>286</v>
      </c>
      <c r="D171" s="1" t="s">
        <v>287</v>
      </c>
      <c r="E171" s="1">
        <v>10</v>
      </c>
      <c r="F171" s="1">
        <v>0</v>
      </c>
      <c r="G171" s="36">
        <v>103.5</v>
      </c>
      <c r="H171" s="36">
        <v>10.35</v>
      </c>
      <c r="I171" s="38">
        <v>4000379036408</v>
      </c>
    </row>
    <row r="172" spans="1:9" x14ac:dyDescent="0.25">
      <c r="A172">
        <v>27131090</v>
      </c>
      <c r="B172" s="1" t="s">
        <v>252</v>
      </c>
      <c r="C172" s="1" t="s">
        <v>288</v>
      </c>
      <c r="D172" s="1" t="s">
        <v>289</v>
      </c>
      <c r="E172" s="1">
        <v>20</v>
      </c>
      <c r="F172" s="1">
        <v>0</v>
      </c>
      <c r="G172" s="36">
        <v>59.2</v>
      </c>
      <c r="H172" s="36">
        <v>2.96</v>
      </c>
      <c r="I172" s="38">
        <v>4000379070907</v>
      </c>
    </row>
    <row r="173" spans="1:9" x14ac:dyDescent="0.25">
      <c r="A173">
        <v>27131091</v>
      </c>
      <c r="B173" s="1" t="s">
        <v>252</v>
      </c>
      <c r="C173" s="1" t="s">
        <v>290</v>
      </c>
      <c r="D173" s="1" t="s">
        <v>291</v>
      </c>
      <c r="E173" s="1">
        <v>20</v>
      </c>
      <c r="F173" s="1">
        <v>0</v>
      </c>
      <c r="G173" s="36">
        <v>55.2</v>
      </c>
      <c r="H173" s="36">
        <v>2.76</v>
      </c>
      <c r="I173" s="38">
        <v>4000379070600</v>
      </c>
    </row>
    <row r="174" spans="1:9" x14ac:dyDescent="0.25">
      <c r="A174">
        <v>27131092</v>
      </c>
      <c r="B174" s="1" t="s">
        <v>252</v>
      </c>
      <c r="C174" s="1" t="s">
        <v>292</v>
      </c>
      <c r="D174" s="1" t="s">
        <v>293</v>
      </c>
      <c r="E174" s="1">
        <v>20</v>
      </c>
      <c r="F174" s="1">
        <v>0</v>
      </c>
      <c r="G174" s="36">
        <v>55.2</v>
      </c>
      <c r="H174" s="36">
        <v>2.76</v>
      </c>
      <c r="I174" s="38">
        <v>4000379070709</v>
      </c>
    </row>
    <row r="175" spans="1:9" x14ac:dyDescent="0.25">
      <c r="A175">
        <v>27131093</v>
      </c>
      <c r="B175" s="1" t="s">
        <v>252</v>
      </c>
      <c r="C175" s="1" t="s">
        <v>294</v>
      </c>
      <c r="D175" s="1" t="s">
        <v>295</v>
      </c>
      <c r="E175" s="1">
        <v>15</v>
      </c>
      <c r="F175" s="1">
        <v>0</v>
      </c>
      <c r="G175" s="36">
        <v>45.45</v>
      </c>
      <c r="H175" s="36">
        <v>3.03</v>
      </c>
      <c r="I175" s="38">
        <v>4000379070808</v>
      </c>
    </row>
    <row r="176" spans="1:9" x14ac:dyDescent="0.25">
      <c r="A176">
        <v>27131094</v>
      </c>
      <c r="B176" s="1" t="s">
        <v>252</v>
      </c>
      <c r="C176" s="1" t="s">
        <v>296</v>
      </c>
      <c r="D176" s="1" t="s">
        <v>297</v>
      </c>
      <c r="E176" s="1">
        <v>16</v>
      </c>
      <c r="F176" s="1">
        <v>0</v>
      </c>
      <c r="G176" s="36">
        <v>57.76</v>
      </c>
      <c r="H176" s="36">
        <v>3.61</v>
      </c>
      <c r="I176" s="38">
        <v>4000379073502</v>
      </c>
    </row>
    <row r="177" spans="1:9" x14ac:dyDescent="0.25">
      <c r="A177">
        <v>27131095</v>
      </c>
      <c r="B177" s="1" t="s">
        <v>252</v>
      </c>
      <c r="C177" s="1" t="s">
        <v>298</v>
      </c>
      <c r="D177" s="1" t="s">
        <v>297</v>
      </c>
      <c r="E177" s="1">
        <v>16</v>
      </c>
      <c r="F177" s="1">
        <v>0</v>
      </c>
      <c r="G177" s="36">
        <v>55.04</v>
      </c>
      <c r="H177" s="36">
        <v>3.44</v>
      </c>
      <c r="I177" s="38">
        <v>4000379073601</v>
      </c>
    </row>
    <row r="178" spans="1:9" x14ac:dyDescent="0.25">
      <c r="A178">
        <v>27131096</v>
      </c>
      <c r="B178" s="1" t="s">
        <v>252</v>
      </c>
      <c r="C178" s="1" t="s">
        <v>299</v>
      </c>
      <c r="D178" s="1" t="s">
        <v>293</v>
      </c>
      <c r="E178" s="1">
        <v>20</v>
      </c>
      <c r="F178" s="1">
        <v>0</v>
      </c>
      <c r="G178" s="36">
        <v>55.2</v>
      </c>
      <c r="H178" s="36">
        <v>2.76</v>
      </c>
      <c r="I178" s="38">
        <v>4000379073700</v>
      </c>
    </row>
    <row r="179" spans="1:9" x14ac:dyDescent="0.25">
      <c r="A179">
        <v>27131097</v>
      </c>
      <c r="B179" s="1" t="s">
        <v>252</v>
      </c>
      <c r="C179" s="1" t="s">
        <v>300</v>
      </c>
      <c r="D179" s="1" t="s">
        <v>301</v>
      </c>
      <c r="E179" s="1">
        <v>16</v>
      </c>
      <c r="F179" s="1">
        <v>0</v>
      </c>
      <c r="G179" s="36">
        <v>44.16</v>
      </c>
      <c r="H179" s="36">
        <v>2.76</v>
      </c>
      <c r="I179" s="38">
        <v>4000379073809</v>
      </c>
    </row>
    <row r="180" spans="1:9" x14ac:dyDescent="0.25">
      <c r="A180">
        <v>29793001</v>
      </c>
      <c r="B180" s="1" t="s">
        <v>302</v>
      </c>
      <c r="C180" s="1" t="s">
        <v>303</v>
      </c>
      <c r="D180" s="1" t="s">
        <v>304</v>
      </c>
      <c r="E180" s="1">
        <v>12</v>
      </c>
      <c r="F180" s="1">
        <v>1</v>
      </c>
      <c r="G180" s="36">
        <v>29.04</v>
      </c>
      <c r="H180" s="36">
        <v>2.42</v>
      </c>
      <c r="I180" s="38" t="s">
        <v>56</v>
      </c>
    </row>
    <row r="181" spans="1:9" x14ac:dyDescent="0.25">
      <c r="A181">
        <v>29793002</v>
      </c>
      <c r="B181" s="1" t="s">
        <v>302</v>
      </c>
      <c r="C181" s="1" t="s">
        <v>305</v>
      </c>
      <c r="D181" s="1" t="s">
        <v>304</v>
      </c>
      <c r="E181" s="1">
        <v>12</v>
      </c>
      <c r="F181" s="1">
        <v>1</v>
      </c>
      <c r="G181" s="36">
        <v>29.04</v>
      </c>
      <c r="H181" s="36">
        <v>2.42</v>
      </c>
      <c r="I181" s="38" t="s">
        <v>56</v>
      </c>
    </row>
    <row r="182" spans="1:9" x14ac:dyDescent="0.25">
      <c r="A182">
        <v>29793003</v>
      </c>
      <c r="B182" s="1" t="s">
        <v>302</v>
      </c>
      <c r="C182" s="1" t="s">
        <v>306</v>
      </c>
      <c r="D182" s="1" t="s">
        <v>304</v>
      </c>
      <c r="E182" s="1">
        <v>12</v>
      </c>
      <c r="F182" s="1">
        <v>1</v>
      </c>
      <c r="G182" s="36">
        <v>29.04</v>
      </c>
      <c r="H182" s="36">
        <v>2.42</v>
      </c>
      <c r="I182" s="38" t="s">
        <v>56</v>
      </c>
    </row>
    <row r="183" spans="1:9" x14ac:dyDescent="0.25">
      <c r="A183">
        <v>29793004</v>
      </c>
      <c r="B183" s="1" t="s">
        <v>302</v>
      </c>
      <c r="C183" s="1" t="s">
        <v>307</v>
      </c>
      <c r="D183" s="1" t="s">
        <v>308</v>
      </c>
      <c r="E183" s="1">
        <v>6</v>
      </c>
      <c r="F183" s="1">
        <v>1</v>
      </c>
      <c r="G183" s="36">
        <v>43.2</v>
      </c>
      <c r="H183" s="36">
        <v>7.2</v>
      </c>
      <c r="I183" s="38" t="s">
        <v>56</v>
      </c>
    </row>
    <row r="184" spans="1:9" x14ac:dyDescent="0.25">
      <c r="A184">
        <v>29793005</v>
      </c>
      <c r="B184" s="1" t="s">
        <v>302</v>
      </c>
      <c r="C184" s="1" t="s">
        <v>309</v>
      </c>
      <c r="D184" s="1" t="s">
        <v>310</v>
      </c>
      <c r="E184" s="1">
        <v>5</v>
      </c>
      <c r="F184" s="1">
        <v>1</v>
      </c>
      <c r="G184" s="36">
        <v>81.95</v>
      </c>
      <c r="H184" s="36">
        <v>16.39</v>
      </c>
      <c r="I184" s="38" t="s">
        <v>56</v>
      </c>
    </row>
    <row r="185" spans="1:9" x14ac:dyDescent="0.25">
      <c r="A185">
        <v>12761049</v>
      </c>
      <c r="B185" s="1" t="s">
        <v>311</v>
      </c>
      <c r="C185" s="1" t="s">
        <v>312</v>
      </c>
      <c r="D185" s="1" t="s">
        <v>313</v>
      </c>
      <c r="E185" s="1">
        <v>6</v>
      </c>
      <c r="F185" s="1">
        <v>0</v>
      </c>
      <c r="G185" s="36">
        <v>10.44</v>
      </c>
      <c r="H185" s="36">
        <v>1.74</v>
      </c>
      <c r="I185" s="38">
        <v>5000225002563</v>
      </c>
    </row>
    <row r="186" spans="1:9" x14ac:dyDescent="0.25">
      <c r="A186">
        <v>34145002</v>
      </c>
      <c r="B186" s="1" t="s">
        <v>314</v>
      </c>
      <c r="C186" s="1" t="s">
        <v>315</v>
      </c>
      <c r="D186" s="1" t="s">
        <v>316</v>
      </c>
      <c r="E186" s="1">
        <v>6</v>
      </c>
      <c r="F186" s="1">
        <v>0</v>
      </c>
      <c r="G186" s="36">
        <v>39.299999999999997</v>
      </c>
      <c r="H186" s="36">
        <v>6.55</v>
      </c>
      <c r="I186" s="38">
        <v>5060072100904</v>
      </c>
    </row>
    <row r="187" spans="1:9" x14ac:dyDescent="0.25">
      <c r="A187">
        <v>34145003</v>
      </c>
      <c r="B187" s="1" t="s">
        <v>314</v>
      </c>
      <c r="C187" s="1" t="s">
        <v>315</v>
      </c>
      <c r="D187" s="1" t="s">
        <v>317</v>
      </c>
      <c r="E187" s="1">
        <v>6</v>
      </c>
      <c r="F187" s="1">
        <v>0</v>
      </c>
      <c r="G187" s="36">
        <v>24.66</v>
      </c>
      <c r="H187" s="36">
        <v>4.1100000000000003</v>
      </c>
      <c r="I187" s="38">
        <v>5060072101000</v>
      </c>
    </row>
    <row r="188" spans="1:9" x14ac:dyDescent="0.25">
      <c r="A188">
        <v>34145006</v>
      </c>
      <c r="B188" s="1" t="s">
        <v>314</v>
      </c>
      <c r="C188" s="1" t="s">
        <v>318</v>
      </c>
      <c r="D188" s="1" t="s">
        <v>316</v>
      </c>
      <c r="E188" s="1">
        <v>6</v>
      </c>
      <c r="F188" s="1">
        <v>0</v>
      </c>
      <c r="G188" s="36">
        <v>39.299999999999997</v>
      </c>
      <c r="H188" s="36">
        <v>6.55</v>
      </c>
      <c r="I188" s="38">
        <v>5060072100928</v>
      </c>
    </row>
    <row r="189" spans="1:9" x14ac:dyDescent="0.25">
      <c r="A189">
        <v>29726001</v>
      </c>
      <c r="B189" s="1" t="s">
        <v>319</v>
      </c>
      <c r="C189" s="1" t="s">
        <v>320</v>
      </c>
      <c r="D189" s="1" t="s">
        <v>37</v>
      </c>
      <c r="E189" s="1">
        <v>8</v>
      </c>
      <c r="F189" s="1">
        <v>1</v>
      </c>
      <c r="G189" s="36">
        <v>78.400000000000006</v>
      </c>
      <c r="H189" s="36">
        <v>9.8000000000000007</v>
      </c>
      <c r="I189" s="38">
        <v>8002325490155</v>
      </c>
    </row>
    <row r="190" spans="1:9" x14ac:dyDescent="0.25">
      <c r="A190">
        <v>29726007</v>
      </c>
      <c r="B190" s="1" t="s">
        <v>319</v>
      </c>
      <c r="C190" s="1" t="s">
        <v>321</v>
      </c>
      <c r="D190" s="1" t="s">
        <v>97</v>
      </c>
      <c r="E190" s="1">
        <v>24</v>
      </c>
      <c r="F190" s="1">
        <v>1</v>
      </c>
      <c r="G190" s="36">
        <v>147.6</v>
      </c>
      <c r="H190" s="36">
        <v>6.15</v>
      </c>
      <c r="I190" s="38">
        <v>8002325490131</v>
      </c>
    </row>
    <row r="191" spans="1:9" x14ac:dyDescent="0.25">
      <c r="A191">
        <v>29726012</v>
      </c>
      <c r="B191" s="1" t="s">
        <v>319</v>
      </c>
      <c r="C191" s="1" t="s">
        <v>322</v>
      </c>
      <c r="D191" s="1" t="s">
        <v>42</v>
      </c>
      <c r="E191" s="1">
        <v>8</v>
      </c>
      <c r="F191" s="1">
        <v>1</v>
      </c>
      <c r="G191" s="36">
        <v>62.64</v>
      </c>
      <c r="H191" s="36">
        <v>7.83</v>
      </c>
      <c r="I191" s="38">
        <v>8002325632401</v>
      </c>
    </row>
    <row r="192" spans="1:9" x14ac:dyDescent="0.25">
      <c r="A192">
        <v>29726013</v>
      </c>
      <c r="B192" s="1" t="s">
        <v>319</v>
      </c>
      <c r="C192" s="1" t="s">
        <v>323</v>
      </c>
      <c r="D192" s="1" t="s">
        <v>37</v>
      </c>
      <c r="E192" s="1">
        <v>8</v>
      </c>
      <c r="F192" s="1">
        <v>1</v>
      </c>
      <c r="G192" s="36">
        <v>62.64</v>
      </c>
      <c r="H192" s="36">
        <v>7.83</v>
      </c>
      <c r="I192" s="38">
        <v>8002325583109</v>
      </c>
    </row>
    <row r="193" spans="1:9" x14ac:dyDescent="0.25">
      <c r="A193">
        <v>29726027</v>
      </c>
      <c r="B193" s="1" t="s">
        <v>319</v>
      </c>
      <c r="C193" s="1" t="s">
        <v>324</v>
      </c>
      <c r="D193" s="1" t="s">
        <v>289</v>
      </c>
      <c r="E193" s="1">
        <v>20</v>
      </c>
      <c r="F193" s="1">
        <v>1</v>
      </c>
      <c r="G193" s="36">
        <v>54.2</v>
      </c>
      <c r="H193" s="36">
        <v>2.71</v>
      </c>
      <c r="I193" s="38" t="s">
        <v>56</v>
      </c>
    </row>
    <row r="194" spans="1:9" x14ac:dyDescent="0.25">
      <c r="A194">
        <v>29726028</v>
      </c>
      <c r="B194" s="1" t="s">
        <v>319</v>
      </c>
      <c r="C194" s="1" t="s">
        <v>325</v>
      </c>
      <c r="D194" s="1" t="s">
        <v>326</v>
      </c>
      <c r="E194" s="1">
        <v>36</v>
      </c>
      <c r="F194" s="1">
        <v>1</v>
      </c>
      <c r="G194" s="36">
        <v>51.48</v>
      </c>
      <c r="H194" s="36">
        <v>1.43</v>
      </c>
      <c r="I194" s="38" t="s">
        <v>56</v>
      </c>
    </row>
    <row r="195" spans="1:9" x14ac:dyDescent="0.25">
      <c r="A195">
        <v>29726029</v>
      </c>
      <c r="B195" s="1" t="s">
        <v>319</v>
      </c>
      <c r="C195" s="1" t="s">
        <v>327</v>
      </c>
      <c r="D195" s="1" t="s">
        <v>326</v>
      </c>
      <c r="E195" s="1">
        <v>36</v>
      </c>
      <c r="F195" s="1">
        <v>1</v>
      </c>
      <c r="G195" s="36">
        <v>51.48</v>
      </c>
      <c r="H195" s="36">
        <v>1.43</v>
      </c>
      <c r="I195" s="38" t="s">
        <v>56</v>
      </c>
    </row>
    <row r="196" spans="1:9" x14ac:dyDescent="0.25">
      <c r="A196">
        <v>29726030</v>
      </c>
      <c r="B196" s="1" t="s">
        <v>319</v>
      </c>
      <c r="C196" s="1" t="s">
        <v>328</v>
      </c>
      <c r="D196" s="1" t="s">
        <v>329</v>
      </c>
      <c r="E196" s="1">
        <v>8</v>
      </c>
      <c r="F196" s="1">
        <v>1</v>
      </c>
      <c r="G196" s="36">
        <v>100.96</v>
      </c>
      <c r="H196" s="36">
        <v>12.62</v>
      </c>
      <c r="I196" s="38" t="s">
        <v>56</v>
      </c>
    </row>
    <row r="197" spans="1:9" x14ac:dyDescent="0.25">
      <c r="A197">
        <v>28173079</v>
      </c>
      <c r="B197" s="1" t="s">
        <v>330</v>
      </c>
      <c r="C197" s="1" t="s">
        <v>331</v>
      </c>
      <c r="D197" s="1" t="s">
        <v>99</v>
      </c>
      <c r="E197" s="1">
        <v>6</v>
      </c>
      <c r="F197" s="1">
        <v>0</v>
      </c>
      <c r="G197" s="36">
        <v>91.92</v>
      </c>
      <c r="H197" s="36">
        <v>15.32</v>
      </c>
      <c r="I197" s="38" t="s">
        <v>56</v>
      </c>
    </row>
    <row r="198" spans="1:9" x14ac:dyDescent="0.25">
      <c r="A198">
        <v>28173024</v>
      </c>
      <c r="B198" s="1" t="s">
        <v>330</v>
      </c>
      <c r="C198" s="1" t="s">
        <v>332</v>
      </c>
      <c r="D198" s="1" t="s">
        <v>37</v>
      </c>
      <c r="E198" s="1">
        <v>18</v>
      </c>
      <c r="F198" s="1">
        <v>0</v>
      </c>
      <c r="G198" s="36">
        <v>94.5</v>
      </c>
      <c r="H198" s="36">
        <v>5.25</v>
      </c>
      <c r="I198" s="38">
        <v>4008355030112</v>
      </c>
    </row>
    <row r="199" spans="1:9" x14ac:dyDescent="0.25">
      <c r="A199">
        <v>28173030</v>
      </c>
      <c r="B199" s="1" t="s">
        <v>330</v>
      </c>
      <c r="C199" s="1" t="s">
        <v>333</v>
      </c>
      <c r="D199" s="1" t="s">
        <v>334</v>
      </c>
      <c r="E199" s="1">
        <v>18</v>
      </c>
      <c r="F199" s="1">
        <v>0</v>
      </c>
      <c r="G199" s="36">
        <v>99.9</v>
      </c>
      <c r="H199" s="36">
        <v>5.55</v>
      </c>
      <c r="I199" s="38">
        <v>4008355034127</v>
      </c>
    </row>
    <row r="200" spans="1:9" x14ac:dyDescent="0.25">
      <c r="A200">
        <v>28173032</v>
      </c>
      <c r="B200" s="1" t="s">
        <v>330</v>
      </c>
      <c r="C200" s="1" t="s">
        <v>335</v>
      </c>
      <c r="D200" s="1" t="s">
        <v>35</v>
      </c>
      <c r="E200" s="1">
        <v>20</v>
      </c>
      <c r="F200" s="1">
        <v>0</v>
      </c>
      <c r="G200" s="36">
        <v>109</v>
      </c>
      <c r="H200" s="36">
        <v>5.45</v>
      </c>
      <c r="I200" s="38">
        <v>4008355030211</v>
      </c>
    </row>
    <row r="201" spans="1:9" x14ac:dyDescent="0.25">
      <c r="A201">
        <v>28173038</v>
      </c>
      <c r="B201" s="1" t="s">
        <v>330</v>
      </c>
      <c r="C201" s="1" t="s">
        <v>336</v>
      </c>
      <c r="D201" s="1" t="s">
        <v>243</v>
      </c>
      <c r="E201" s="1">
        <v>20</v>
      </c>
      <c r="F201" s="1">
        <v>0</v>
      </c>
      <c r="G201" s="36">
        <v>58.6</v>
      </c>
      <c r="H201" s="36">
        <v>2.93</v>
      </c>
      <c r="I201" s="38">
        <v>4008355030662</v>
      </c>
    </row>
    <row r="202" spans="1:9" x14ac:dyDescent="0.25">
      <c r="A202">
        <v>28173039</v>
      </c>
      <c r="B202" s="1" t="s">
        <v>330</v>
      </c>
      <c r="C202" s="1" t="s">
        <v>337</v>
      </c>
      <c r="D202" s="1" t="s">
        <v>243</v>
      </c>
      <c r="E202" s="1">
        <v>20</v>
      </c>
      <c r="F202" s="1">
        <v>0</v>
      </c>
      <c r="G202" s="36">
        <v>75.400000000000006</v>
      </c>
      <c r="H202" s="36">
        <v>3.77</v>
      </c>
      <c r="I202" s="38">
        <v>4008355030495</v>
      </c>
    </row>
    <row r="203" spans="1:9" x14ac:dyDescent="0.25">
      <c r="A203">
        <v>28173041</v>
      </c>
      <c r="B203" s="1" t="s">
        <v>330</v>
      </c>
      <c r="C203" s="1" t="s">
        <v>338</v>
      </c>
      <c r="D203" s="1" t="s">
        <v>35</v>
      </c>
      <c r="E203" s="1">
        <v>16</v>
      </c>
      <c r="F203" s="1">
        <v>0</v>
      </c>
      <c r="G203" s="36">
        <v>67.2</v>
      </c>
      <c r="H203" s="36">
        <v>4.2</v>
      </c>
      <c r="I203" s="38">
        <v>4008355031492</v>
      </c>
    </row>
    <row r="204" spans="1:9" x14ac:dyDescent="0.25">
      <c r="A204">
        <v>28173042</v>
      </c>
      <c r="B204" s="1" t="s">
        <v>330</v>
      </c>
      <c r="C204" s="1" t="s">
        <v>339</v>
      </c>
      <c r="D204" s="1" t="s">
        <v>35</v>
      </c>
      <c r="E204" s="1">
        <v>20</v>
      </c>
      <c r="F204" s="1">
        <v>0</v>
      </c>
      <c r="G204" s="36">
        <v>109</v>
      </c>
      <c r="H204" s="36">
        <v>5.45</v>
      </c>
      <c r="I204" s="38">
        <v>4008355033113</v>
      </c>
    </row>
    <row r="205" spans="1:9" x14ac:dyDescent="0.25">
      <c r="A205">
        <v>28173043</v>
      </c>
      <c r="B205" s="1" t="s">
        <v>330</v>
      </c>
      <c r="C205" s="1" t="s">
        <v>340</v>
      </c>
      <c r="D205" s="1" t="s">
        <v>243</v>
      </c>
      <c r="E205" s="1">
        <v>20</v>
      </c>
      <c r="F205" s="1">
        <v>0</v>
      </c>
      <c r="G205" s="36">
        <v>82</v>
      </c>
      <c r="H205" s="36">
        <v>4.0999999999999996</v>
      </c>
      <c r="I205" s="38">
        <v>4008355033748</v>
      </c>
    </row>
    <row r="206" spans="1:9" x14ac:dyDescent="0.25">
      <c r="A206">
        <v>28173044</v>
      </c>
      <c r="B206" s="1" t="s">
        <v>330</v>
      </c>
      <c r="C206" s="1" t="s">
        <v>341</v>
      </c>
      <c r="D206" s="1" t="s">
        <v>243</v>
      </c>
      <c r="E206" s="1">
        <v>20</v>
      </c>
      <c r="F206" s="1">
        <v>0</v>
      </c>
      <c r="G206" s="36">
        <v>86.4</v>
      </c>
      <c r="H206" s="36">
        <v>4.32</v>
      </c>
      <c r="I206" s="38">
        <v>4008355030990</v>
      </c>
    </row>
    <row r="207" spans="1:9" x14ac:dyDescent="0.25">
      <c r="A207">
        <v>28173046</v>
      </c>
      <c r="B207" s="1" t="s">
        <v>330</v>
      </c>
      <c r="C207" s="1" t="s">
        <v>342</v>
      </c>
      <c r="D207" s="1" t="s">
        <v>37</v>
      </c>
      <c r="E207" s="1">
        <v>20</v>
      </c>
      <c r="F207" s="1">
        <v>0</v>
      </c>
      <c r="G207" s="36">
        <v>118.6</v>
      </c>
      <c r="H207" s="36">
        <v>5.93</v>
      </c>
      <c r="I207" s="38">
        <v>4008355018011</v>
      </c>
    </row>
    <row r="208" spans="1:9" x14ac:dyDescent="0.25">
      <c r="A208">
        <v>28173049</v>
      </c>
      <c r="B208" s="1" t="s">
        <v>330</v>
      </c>
      <c r="C208" s="1" t="s">
        <v>343</v>
      </c>
      <c r="D208" s="1" t="s">
        <v>37</v>
      </c>
      <c r="E208" s="1">
        <v>21</v>
      </c>
      <c r="F208" s="1">
        <v>0</v>
      </c>
      <c r="G208" s="36">
        <v>64.47</v>
      </c>
      <c r="H208" s="36">
        <v>3.07</v>
      </c>
      <c r="I208" s="38">
        <v>4008355035063</v>
      </c>
    </row>
    <row r="209" spans="1:9" x14ac:dyDescent="0.25">
      <c r="A209">
        <v>28173050</v>
      </c>
      <c r="B209" s="1" t="s">
        <v>330</v>
      </c>
      <c r="C209" s="1" t="s">
        <v>344</v>
      </c>
      <c r="D209" s="1" t="s">
        <v>37</v>
      </c>
      <c r="E209" s="1">
        <v>21</v>
      </c>
      <c r="F209" s="1">
        <v>0</v>
      </c>
      <c r="G209" s="36">
        <v>64.47</v>
      </c>
      <c r="H209" s="36">
        <v>3.07</v>
      </c>
      <c r="I209" s="38">
        <v>4008355035070</v>
      </c>
    </row>
    <row r="210" spans="1:9" x14ac:dyDescent="0.25">
      <c r="A210">
        <v>28173051</v>
      </c>
      <c r="B210" s="1" t="s">
        <v>330</v>
      </c>
      <c r="C210" s="1" t="s">
        <v>345</v>
      </c>
      <c r="D210" s="1" t="s">
        <v>37</v>
      </c>
      <c r="E210" s="1">
        <v>21</v>
      </c>
      <c r="F210" s="1">
        <v>0</v>
      </c>
      <c r="G210" s="36">
        <v>64.47</v>
      </c>
      <c r="H210" s="36">
        <v>3.07</v>
      </c>
      <c r="I210" s="38">
        <v>4008355035186</v>
      </c>
    </row>
    <row r="211" spans="1:9" x14ac:dyDescent="0.25">
      <c r="A211">
        <v>28173052</v>
      </c>
      <c r="B211" s="1" t="s">
        <v>330</v>
      </c>
      <c r="C211" s="1" t="s">
        <v>346</v>
      </c>
      <c r="D211" s="1" t="s">
        <v>37</v>
      </c>
      <c r="E211" s="1">
        <v>21</v>
      </c>
      <c r="F211" s="1">
        <v>0</v>
      </c>
      <c r="G211" s="36">
        <v>81.48</v>
      </c>
      <c r="H211" s="36">
        <v>3.88</v>
      </c>
      <c r="I211" s="38">
        <v>4008355035179</v>
      </c>
    </row>
    <row r="212" spans="1:9" x14ac:dyDescent="0.25">
      <c r="A212">
        <v>28173059</v>
      </c>
      <c r="B212" s="1" t="s">
        <v>330</v>
      </c>
      <c r="C212" s="1" t="s">
        <v>347</v>
      </c>
      <c r="D212" s="1" t="s">
        <v>35</v>
      </c>
      <c r="E212" s="1">
        <v>20</v>
      </c>
      <c r="F212" s="1">
        <v>0</v>
      </c>
      <c r="G212" s="36">
        <v>113.4</v>
      </c>
      <c r="H212" s="36">
        <v>5.67</v>
      </c>
      <c r="I212" s="38">
        <v>4008355035001</v>
      </c>
    </row>
    <row r="213" spans="1:9" x14ac:dyDescent="0.25">
      <c r="A213">
        <v>28173060</v>
      </c>
      <c r="B213" s="1" t="s">
        <v>330</v>
      </c>
      <c r="C213" s="1" t="s">
        <v>348</v>
      </c>
      <c r="D213" s="1" t="s">
        <v>35</v>
      </c>
      <c r="E213" s="1">
        <v>20</v>
      </c>
      <c r="F213" s="1">
        <v>0</v>
      </c>
      <c r="G213" s="36">
        <v>113.4</v>
      </c>
      <c r="H213" s="36">
        <v>5.67</v>
      </c>
      <c r="I213" s="38">
        <v>4008355035018</v>
      </c>
    </row>
    <row r="214" spans="1:9" x14ac:dyDescent="0.25">
      <c r="A214">
        <v>28173062</v>
      </c>
      <c r="B214" s="1" t="s">
        <v>330</v>
      </c>
      <c r="C214" s="1" t="s">
        <v>349</v>
      </c>
      <c r="D214" s="1" t="s">
        <v>35</v>
      </c>
      <c r="E214" s="1">
        <v>16</v>
      </c>
      <c r="F214" s="1">
        <v>0</v>
      </c>
      <c r="G214" s="36">
        <v>48</v>
      </c>
      <c r="H214" s="36">
        <v>3</v>
      </c>
      <c r="I214" s="38">
        <v>4008355034790</v>
      </c>
    </row>
    <row r="215" spans="1:9" x14ac:dyDescent="0.25">
      <c r="A215">
        <v>28173065</v>
      </c>
      <c r="B215" s="1" t="s">
        <v>330</v>
      </c>
      <c r="C215" s="1" t="s">
        <v>350</v>
      </c>
      <c r="D215" s="1" t="s">
        <v>53</v>
      </c>
      <c r="E215" s="1">
        <v>13</v>
      </c>
      <c r="F215" s="1">
        <v>0</v>
      </c>
      <c r="G215" s="36">
        <v>114.79</v>
      </c>
      <c r="H215" s="36">
        <v>8.83</v>
      </c>
      <c r="I215" s="38">
        <v>4008355036428</v>
      </c>
    </row>
    <row r="216" spans="1:9" x14ac:dyDescent="0.25">
      <c r="A216">
        <v>28173067</v>
      </c>
      <c r="B216" s="1" t="s">
        <v>330</v>
      </c>
      <c r="C216" s="1" t="s">
        <v>351</v>
      </c>
      <c r="D216" s="1" t="s">
        <v>352</v>
      </c>
      <c r="E216" s="1">
        <v>9</v>
      </c>
      <c r="F216" s="1">
        <v>0</v>
      </c>
      <c r="G216" s="36">
        <v>154.97999999999999</v>
      </c>
      <c r="H216" s="36">
        <v>17.22</v>
      </c>
      <c r="I216" s="38">
        <v>4008355036930</v>
      </c>
    </row>
    <row r="217" spans="1:9" x14ac:dyDescent="0.25">
      <c r="A217">
        <v>28173068</v>
      </c>
      <c r="B217" s="1" t="s">
        <v>330</v>
      </c>
      <c r="C217" s="1" t="s">
        <v>353</v>
      </c>
      <c r="D217" s="1" t="s">
        <v>354</v>
      </c>
      <c r="E217" s="1">
        <v>16</v>
      </c>
      <c r="F217" s="1">
        <v>0</v>
      </c>
      <c r="G217" s="36">
        <v>72.48</v>
      </c>
      <c r="H217" s="36">
        <v>4.53</v>
      </c>
      <c r="I217" s="38">
        <v>4008355037074</v>
      </c>
    </row>
    <row r="218" spans="1:9" x14ac:dyDescent="0.25">
      <c r="A218">
        <v>28173069</v>
      </c>
      <c r="B218" s="1" t="s">
        <v>330</v>
      </c>
      <c r="C218" s="1" t="s">
        <v>355</v>
      </c>
      <c r="D218" s="1" t="s">
        <v>35</v>
      </c>
      <c r="E218" s="1">
        <v>20</v>
      </c>
      <c r="F218" s="1">
        <v>0</v>
      </c>
      <c r="G218" s="36">
        <v>109</v>
      </c>
      <c r="H218" s="36">
        <v>5.45</v>
      </c>
      <c r="I218" s="38">
        <v>4008355036695</v>
      </c>
    </row>
    <row r="219" spans="1:9" x14ac:dyDescent="0.25">
      <c r="A219">
        <v>28173070</v>
      </c>
      <c r="B219" s="1" t="s">
        <v>330</v>
      </c>
      <c r="C219" s="1" t="s">
        <v>356</v>
      </c>
      <c r="D219" s="1" t="s">
        <v>35</v>
      </c>
      <c r="E219" s="1">
        <v>20</v>
      </c>
      <c r="F219" s="1">
        <v>0</v>
      </c>
      <c r="G219" s="36">
        <v>109</v>
      </c>
      <c r="H219" s="36">
        <v>5.45</v>
      </c>
      <c r="I219" s="38">
        <v>4008355032628</v>
      </c>
    </row>
    <row r="220" spans="1:9" x14ac:dyDescent="0.25">
      <c r="A220">
        <v>28173071</v>
      </c>
      <c r="B220" s="1" t="s">
        <v>330</v>
      </c>
      <c r="C220" s="1" t="s">
        <v>357</v>
      </c>
      <c r="D220" s="1" t="s">
        <v>35</v>
      </c>
      <c r="E220" s="1">
        <v>20</v>
      </c>
      <c r="F220" s="1">
        <v>0</v>
      </c>
      <c r="G220" s="36">
        <v>109</v>
      </c>
      <c r="H220" s="36">
        <v>5.45</v>
      </c>
      <c r="I220" s="38">
        <v>4008355030228</v>
      </c>
    </row>
    <row r="221" spans="1:9" x14ac:dyDescent="0.25">
      <c r="A221">
        <v>28173080</v>
      </c>
      <c r="B221" s="1" t="s">
        <v>330</v>
      </c>
      <c r="C221" s="1" t="s">
        <v>358</v>
      </c>
      <c r="D221" s="1" t="s">
        <v>99</v>
      </c>
      <c r="E221" s="1">
        <v>20</v>
      </c>
      <c r="F221" s="1">
        <v>0</v>
      </c>
      <c r="G221" s="36">
        <v>64.400000000000006</v>
      </c>
      <c r="H221" s="36">
        <v>3.22</v>
      </c>
      <c r="I221" s="38" t="s">
        <v>56</v>
      </c>
    </row>
    <row r="222" spans="1:9" x14ac:dyDescent="0.25">
      <c r="A222">
        <v>28173081</v>
      </c>
      <c r="B222" s="1" t="s">
        <v>330</v>
      </c>
      <c r="C222" s="1" t="s">
        <v>359</v>
      </c>
      <c r="D222" s="1" t="s">
        <v>99</v>
      </c>
      <c r="E222" s="1">
        <v>20</v>
      </c>
      <c r="F222" s="1">
        <v>0</v>
      </c>
      <c r="G222" s="36">
        <v>64.400000000000006</v>
      </c>
      <c r="H222" s="36">
        <v>3.22</v>
      </c>
      <c r="I222" s="38" t="s">
        <v>56</v>
      </c>
    </row>
    <row r="223" spans="1:9" x14ac:dyDescent="0.25">
      <c r="A223">
        <v>28173074</v>
      </c>
      <c r="B223" s="1" t="s">
        <v>330</v>
      </c>
      <c r="C223" s="1" t="s">
        <v>360</v>
      </c>
      <c r="D223" s="1" t="s">
        <v>37</v>
      </c>
      <c r="E223" s="1">
        <v>21</v>
      </c>
      <c r="F223" s="1">
        <v>0</v>
      </c>
      <c r="G223" s="36">
        <v>88.62</v>
      </c>
      <c r="H223" s="36">
        <v>4.22</v>
      </c>
      <c r="I223" s="38">
        <v>4008355034370</v>
      </c>
    </row>
    <row r="224" spans="1:9" x14ac:dyDescent="0.25">
      <c r="A224">
        <v>28173075</v>
      </c>
      <c r="B224" s="1" t="s">
        <v>330</v>
      </c>
      <c r="C224" s="1" t="s">
        <v>361</v>
      </c>
      <c r="D224" s="1" t="s">
        <v>37</v>
      </c>
      <c r="E224" s="1">
        <v>21</v>
      </c>
      <c r="F224" s="1">
        <v>0</v>
      </c>
      <c r="G224" s="36">
        <v>88.62</v>
      </c>
      <c r="H224" s="36">
        <v>4.22</v>
      </c>
      <c r="I224" s="38">
        <v>4008355034363</v>
      </c>
    </row>
    <row r="225" spans="1:9" x14ac:dyDescent="0.25">
      <c r="A225">
        <v>28173082</v>
      </c>
      <c r="B225" s="1" t="s">
        <v>330</v>
      </c>
      <c r="C225" s="1" t="s">
        <v>362</v>
      </c>
      <c r="D225" s="1" t="s">
        <v>37</v>
      </c>
      <c r="E225" s="1">
        <v>7</v>
      </c>
      <c r="F225" s="1">
        <v>0</v>
      </c>
      <c r="G225" s="36">
        <v>61.39</v>
      </c>
      <c r="H225" s="36">
        <v>8.77</v>
      </c>
      <c r="I225" s="38" t="s">
        <v>56</v>
      </c>
    </row>
    <row r="226" spans="1:9" x14ac:dyDescent="0.25">
      <c r="A226">
        <v>28173078</v>
      </c>
      <c r="B226" s="1" t="s">
        <v>330</v>
      </c>
      <c r="C226" s="1" t="s">
        <v>363</v>
      </c>
      <c r="D226" s="1" t="s">
        <v>271</v>
      </c>
      <c r="E226" s="1">
        <v>12</v>
      </c>
      <c r="F226" s="1">
        <v>0</v>
      </c>
      <c r="G226" s="36">
        <v>61.2</v>
      </c>
      <c r="H226" s="36">
        <v>5.0999999999999996</v>
      </c>
      <c r="I226" s="38">
        <v>4008355032314</v>
      </c>
    </row>
    <row r="227" spans="1:9" x14ac:dyDescent="0.25">
      <c r="A227">
        <v>28173083</v>
      </c>
      <c r="B227" s="1" t="s">
        <v>330</v>
      </c>
      <c r="C227" s="1" t="s">
        <v>364</v>
      </c>
      <c r="D227" s="1" t="s">
        <v>365</v>
      </c>
      <c r="E227" s="1">
        <v>15</v>
      </c>
      <c r="F227" s="1">
        <v>0</v>
      </c>
      <c r="G227" s="36">
        <v>256.05</v>
      </c>
      <c r="H227" s="36">
        <v>17.07</v>
      </c>
      <c r="I227" s="38" t="s">
        <v>56</v>
      </c>
    </row>
    <row r="228" spans="1:9" x14ac:dyDescent="0.25">
      <c r="A228">
        <v>28173084</v>
      </c>
      <c r="B228" s="1" t="s">
        <v>330</v>
      </c>
      <c r="C228" s="1" t="s">
        <v>366</v>
      </c>
      <c r="D228" s="1" t="s">
        <v>367</v>
      </c>
      <c r="E228" s="1">
        <v>12</v>
      </c>
      <c r="F228" s="1">
        <v>0</v>
      </c>
      <c r="G228" s="36">
        <v>58.8</v>
      </c>
      <c r="H228" s="36">
        <v>4.9000000000000004</v>
      </c>
      <c r="I228" s="38" t="s">
        <v>56</v>
      </c>
    </row>
    <row r="229" spans="1:9" x14ac:dyDescent="0.25">
      <c r="A229">
        <v>28173085</v>
      </c>
      <c r="B229" s="1" t="s">
        <v>330</v>
      </c>
      <c r="C229" s="1" t="s">
        <v>368</v>
      </c>
      <c r="D229" s="1" t="s">
        <v>367</v>
      </c>
      <c r="E229" s="1">
        <v>12</v>
      </c>
      <c r="F229" s="1">
        <v>0</v>
      </c>
      <c r="G229" s="36">
        <v>58.8</v>
      </c>
      <c r="H229" s="36">
        <v>4.9000000000000004</v>
      </c>
      <c r="I229" s="38" t="s">
        <v>56</v>
      </c>
    </row>
    <row r="230" spans="1:9" x14ac:dyDescent="0.25">
      <c r="A230">
        <v>28173086</v>
      </c>
      <c r="B230" s="1" t="s">
        <v>330</v>
      </c>
      <c r="C230" s="1" t="s">
        <v>369</v>
      </c>
      <c r="D230" s="1" t="s">
        <v>105</v>
      </c>
      <c r="E230" s="1">
        <v>12</v>
      </c>
      <c r="F230" s="1">
        <v>0</v>
      </c>
      <c r="G230" s="36">
        <v>42.24</v>
      </c>
      <c r="H230" s="36">
        <v>3.52</v>
      </c>
      <c r="I230" s="38" t="s">
        <v>56</v>
      </c>
    </row>
    <row r="231" spans="1:9" x14ac:dyDescent="0.25">
      <c r="A231">
        <v>28173087</v>
      </c>
      <c r="B231" s="1" t="s">
        <v>330</v>
      </c>
      <c r="C231" s="1" t="s">
        <v>370</v>
      </c>
      <c r="D231" s="1" t="s">
        <v>289</v>
      </c>
      <c r="E231" s="1">
        <v>24</v>
      </c>
      <c r="F231" s="1">
        <v>0</v>
      </c>
      <c r="G231" s="36">
        <v>108.48</v>
      </c>
      <c r="H231" s="36">
        <v>4.5199999999999996</v>
      </c>
      <c r="I231" s="38" t="s">
        <v>56</v>
      </c>
    </row>
  </sheetData>
  <sheetProtection algorithmName="SHA-512" hashValue="Fj7KdY5vtF6pt3p5AbBQqyPs3tJb+wIh4y6ipsFtB5NOHN4MHr2qu44KAC04O0NkKqo/X6wbFr+UX4DjUm8x/Q==" saltValue="XegpPdE1qJZJx/DKZcea9Q==" spinCount="100000" sheet="1" formatCells="0" formatColumns="0" formatRows="0" insertColumns="0" insertRows="0" insertHyperlinks="0" deleteColumns="0" deleteRows="0" sort="0" autoFilter="0" pivotTables="0"/>
  <autoFilter ref="A1:I231" xr:uid="{54CEC4AC-354B-47A3-BE1A-718A0E74BA5D}"/>
  <sortState xmlns:xlrd2="http://schemas.microsoft.com/office/spreadsheetml/2017/richdata2" ref="A2:I3">
    <sortCondition ref="B2:B3"/>
    <sortCondition ref="A2:A3"/>
  </sortState>
  <conditionalFormatting sqref="A1">
    <cfRule type="duplicateValues" dxfId="11" priority="32"/>
  </conditionalFormatting>
  <conditionalFormatting sqref="A1:A6">
    <cfRule type="duplicateValues" dxfId="10" priority="146"/>
    <cfRule type="duplicateValues" dxfId="9" priority="147"/>
    <cfRule type="duplicateValues" dxfId="8" priority="148"/>
    <cfRule type="duplicateValues" dxfId="7" priority="149"/>
  </conditionalFormatting>
  <conditionalFormatting sqref="A1:A1048576">
    <cfRule type="duplicateValues" dxfId="6" priority="137"/>
  </conditionalFormatting>
  <conditionalFormatting sqref="I1">
    <cfRule type="duplicateValues" dxfId="5" priority="150"/>
  </conditionalFormatting>
  <conditionalFormatting sqref="A7:A231">
    <cfRule type="duplicateValues" dxfId="3" priority="158"/>
    <cfRule type="duplicateValues" dxfId="2" priority="159"/>
    <cfRule type="duplicateValues" dxfId="1" priority="160"/>
    <cfRule type="duplicateValues" dxfId="0" priority="16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O61"/>
  <sheetViews>
    <sheetView showGridLines="0" tabSelected="1" zoomScale="70" zoomScaleNormal="70" workbookViewId="0">
      <selection activeCell="A10" sqref="A10"/>
    </sheetView>
  </sheetViews>
  <sheetFormatPr defaultRowHeight="15" x14ac:dyDescent="0.25"/>
  <cols>
    <col min="1" max="1" width="13" style="1" customWidth="1"/>
    <col min="2" max="2" width="42.5703125" style="1" bestFit="1" customWidth="1"/>
    <col min="3" max="3" width="83.28515625" style="1" customWidth="1"/>
    <col min="4" max="4" width="8.42578125" style="1" customWidth="1"/>
    <col min="5" max="5" width="11.42578125" style="1" customWidth="1"/>
    <col min="6" max="6" width="12.85546875" style="1" customWidth="1"/>
    <col min="7" max="7" width="12.140625" style="1" customWidth="1"/>
    <col min="8" max="8" width="5.7109375" style="1" customWidth="1"/>
    <col min="9" max="9" width="20.140625" style="1" bestFit="1" customWidth="1"/>
    <col min="10" max="10" width="11.28515625" style="1" customWidth="1"/>
    <col min="11" max="11" width="12" style="1" bestFit="1" customWidth="1"/>
    <col min="12" max="12" width="12" style="1" customWidth="1"/>
    <col min="13" max="13" width="24.85546875" style="1" customWidth="1"/>
    <col min="14" max="14" width="36.140625" style="1" customWidth="1"/>
    <col min="15" max="15" width="20.5703125" style="1" customWidth="1"/>
  </cols>
  <sheetData>
    <row r="1" spans="1:15" ht="23.25" x14ac:dyDescent="0.25">
      <c r="A1" s="54" t="s">
        <v>373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5" x14ac:dyDescent="0.25">
      <c r="A2" s="64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5" ht="15.75" thickBot="1" x14ac:dyDescent="0.3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5" ht="46.5" customHeight="1" thickBot="1" x14ac:dyDescent="0.3">
      <c r="A4" s="61" t="s">
        <v>24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5" s="8" customFormat="1" ht="33" customHeight="1" thickBot="1" x14ac:dyDescent="0.3">
      <c r="A5" s="70" t="s">
        <v>10</v>
      </c>
      <c r="B5" s="71"/>
      <c r="C5" s="41"/>
      <c r="D5" s="12"/>
      <c r="E5" s="58" t="s">
        <v>11</v>
      </c>
      <c r="F5" s="58"/>
      <c r="G5" s="58"/>
      <c r="H5" s="9"/>
      <c r="I5" s="57" t="s">
        <v>12</v>
      </c>
      <c r="J5" s="58"/>
      <c r="K5" s="58"/>
      <c r="L5" s="58"/>
      <c r="M5" s="59"/>
      <c r="N5" s="11" t="s">
        <v>13</v>
      </c>
      <c r="O5" s="7"/>
    </row>
    <row r="6" spans="1:15" s="8" customFormat="1" ht="33.75" customHeight="1" thickBot="1" x14ac:dyDescent="0.3">
      <c r="A6" s="70" t="s">
        <v>25</v>
      </c>
      <c r="B6" s="71"/>
      <c r="C6" s="41"/>
      <c r="D6" s="13"/>
      <c r="E6" s="60"/>
      <c r="F6" s="60"/>
      <c r="G6" s="60"/>
      <c r="H6" s="10"/>
      <c r="I6" s="67" t="s">
        <v>14</v>
      </c>
      <c r="J6" s="68"/>
      <c r="K6" s="68"/>
      <c r="L6" s="68"/>
      <c r="M6" s="69"/>
      <c r="N6" s="14" t="s">
        <v>15</v>
      </c>
      <c r="O6" s="7" t="s">
        <v>16</v>
      </c>
    </row>
    <row r="7" spans="1:15" s="8" customFormat="1" ht="63.75" customHeight="1" x14ac:dyDescent="0.25">
      <c r="A7" s="42" t="s">
        <v>17</v>
      </c>
      <c r="B7" s="43"/>
      <c r="C7" s="52"/>
      <c r="D7" s="49" t="s">
        <v>26</v>
      </c>
      <c r="E7" s="50"/>
      <c r="F7" s="50"/>
      <c r="G7" s="50"/>
      <c r="H7" s="50"/>
      <c r="I7" s="50"/>
      <c r="J7" s="50"/>
      <c r="K7" s="50"/>
      <c r="L7" s="50"/>
      <c r="M7" s="50"/>
      <c r="N7" s="51"/>
      <c r="O7" s="7"/>
    </row>
    <row r="8" spans="1:15" ht="48" customHeight="1" thickBot="1" x14ac:dyDescent="0.3">
      <c r="A8" s="44"/>
      <c r="B8" s="45"/>
      <c r="C8" s="53"/>
      <c r="D8" s="46" t="s">
        <v>18</v>
      </c>
      <c r="E8" s="47"/>
      <c r="F8" s="47"/>
      <c r="G8" s="47"/>
      <c r="H8" s="47"/>
      <c r="I8" s="47"/>
      <c r="J8" s="47"/>
      <c r="K8" s="47"/>
      <c r="L8" s="47"/>
      <c r="M8" s="47"/>
      <c r="N8" s="48"/>
    </row>
    <row r="9" spans="1:15" ht="78" x14ac:dyDescent="0.25">
      <c r="A9" s="15" t="s">
        <v>19</v>
      </c>
      <c r="B9" s="16" t="s">
        <v>1</v>
      </c>
      <c r="C9" s="16" t="s">
        <v>2</v>
      </c>
      <c r="D9" s="16" t="s">
        <v>3</v>
      </c>
      <c r="E9" s="16" t="s">
        <v>4</v>
      </c>
      <c r="F9" s="17" t="s">
        <v>27</v>
      </c>
      <c r="G9" s="17" t="s">
        <v>28</v>
      </c>
      <c r="H9" s="18" t="s">
        <v>5</v>
      </c>
      <c r="I9" s="18" t="s">
        <v>8</v>
      </c>
      <c r="J9" s="19" t="s">
        <v>372</v>
      </c>
      <c r="K9" s="19" t="s">
        <v>20</v>
      </c>
      <c r="L9" s="16" t="s">
        <v>374</v>
      </c>
      <c r="M9" s="16" t="s">
        <v>21</v>
      </c>
      <c r="N9" s="20" t="s">
        <v>22</v>
      </c>
    </row>
    <row r="10" spans="1:15" ht="18.75" x14ac:dyDescent="0.3">
      <c r="A10" s="33"/>
      <c r="B10" s="21" t="str">
        <f>IFERROR(VLOOKUP($A10,'Product List'!$A$2:I231,2,FALSE)," ")</f>
        <v xml:space="preserve"> </v>
      </c>
      <c r="C10" s="21" t="str">
        <f>IFERROR(VLOOKUP($A10,'Product List'!$A$2:$I$231,3,FALSE)," ")</f>
        <v xml:space="preserve"> </v>
      </c>
      <c r="D10" s="21" t="str">
        <f>IFERROR(VLOOKUP($A10,'Product List'!$A$2:$I$231,4,FALSE)," ")</f>
        <v xml:space="preserve"> </v>
      </c>
      <c r="E10" s="21" t="str">
        <f>IFERROR(VLOOKUP($A10,'Product List'!$A$2:$I$231,5,FALSE)," ")</f>
        <v xml:space="preserve"> </v>
      </c>
      <c r="F10" s="22" t="str">
        <f>IFERROR(VLOOKUP($A10,'Product List'!$A$2:$I$231,7,FALSE)," ")</f>
        <v xml:space="preserve"> </v>
      </c>
      <c r="G10" s="22" t="str">
        <f>IFERROR(VLOOKUP($A10,'Product List'!$A$2:$I$231,8,FALSE)," ")</f>
        <v xml:space="preserve"> </v>
      </c>
      <c r="H10" s="21" t="str">
        <f>IFERROR(VLOOKUP($A10,'Product List'!$A$2:$I$231,6,FALSE)," ")</f>
        <v xml:space="preserve"> </v>
      </c>
      <c r="I10" s="23" t="str">
        <f>IFERROR(VLOOKUP($A10,'Product List'!A2:I231,9,FALSE)," ")</f>
        <v xml:space="preserve"> </v>
      </c>
      <c r="J10" s="32"/>
      <c r="K10" s="32"/>
      <c r="L10" s="40" t="str">
        <f>IFERROR(J10/E10,"")</f>
        <v/>
      </c>
      <c r="M10" s="34">
        <f>IFERROR(J10*G10,"0")+IFERROR(K10*F10,"0")</f>
        <v>0</v>
      </c>
      <c r="N10" s="24"/>
    </row>
    <row r="11" spans="1:15" ht="18.75" x14ac:dyDescent="0.3">
      <c r="A11" s="33"/>
      <c r="B11" s="21" t="str">
        <f>IFERROR(VLOOKUP($A11,'Product List'!$A$2:I231,2,FALSE)," ")</f>
        <v xml:space="preserve"> </v>
      </c>
      <c r="C11" s="21" t="str">
        <f>IFERROR(VLOOKUP($A11,'Product List'!$A$2:$I$231,3,FALSE)," ")</f>
        <v xml:space="preserve"> </v>
      </c>
      <c r="D11" s="21" t="str">
        <f>IFERROR(VLOOKUP($A11,'Product List'!$A$2:$I$231,4,FALSE)," ")</f>
        <v xml:space="preserve"> </v>
      </c>
      <c r="E11" s="21" t="str">
        <f>IFERROR(VLOOKUP($A11,'Product List'!$A$2:$I$231,5,FALSE)," ")</f>
        <v xml:space="preserve"> </v>
      </c>
      <c r="F11" s="22" t="str">
        <f>IFERROR(VLOOKUP($A11,'Product List'!$A$2:$I$231,7,FALSE)," ")</f>
        <v xml:space="preserve"> </v>
      </c>
      <c r="G11" s="22" t="str">
        <f>IFERROR(VLOOKUP($A11,'Product List'!$A$2:$I$231,8,FALSE)," ")</f>
        <v xml:space="preserve"> </v>
      </c>
      <c r="H11" s="21" t="str">
        <f>IFERROR(VLOOKUP($A11,'Product List'!$A$2:$I$231,6,FALSE)," ")</f>
        <v xml:space="preserve"> </v>
      </c>
      <c r="I11" s="23" t="str">
        <f>IFERROR(VLOOKUP($A11,'Product List'!A2:I231,9,FALSE)," ")</f>
        <v xml:space="preserve"> </v>
      </c>
      <c r="J11" s="32"/>
      <c r="K11" s="32"/>
      <c r="L11" s="40" t="str">
        <f t="shared" ref="L11:L60" si="0">IFERROR(J11/E11,"")</f>
        <v/>
      </c>
      <c r="M11" s="34">
        <f t="shared" ref="M11:M60" si="1">IFERROR(J11*G11,"0")+IFERROR(K11*F11,"0")</f>
        <v>0</v>
      </c>
      <c r="N11" s="24"/>
      <c r="O11" s="4"/>
    </row>
    <row r="12" spans="1:15" ht="18.75" x14ac:dyDescent="0.3">
      <c r="A12" s="33"/>
      <c r="B12" s="21" t="str">
        <f>IFERROR(VLOOKUP($A12,'Product List'!$A$2:I231,2,FALSE)," ")</f>
        <v xml:space="preserve"> </v>
      </c>
      <c r="C12" s="21" t="str">
        <f>IFERROR(VLOOKUP($A12,'Product List'!$A$2:$I$231,3,FALSE)," ")</f>
        <v xml:space="preserve"> </v>
      </c>
      <c r="D12" s="21" t="str">
        <f>IFERROR(VLOOKUP($A12,'Product List'!$A$2:$I$231,4,FALSE)," ")</f>
        <v xml:space="preserve"> </v>
      </c>
      <c r="E12" s="21" t="str">
        <f>IFERROR(VLOOKUP($A12,'Product List'!$A$2:$I$231,5,FALSE)," ")</f>
        <v xml:space="preserve"> </v>
      </c>
      <c r="F12" s="22" t="str">
        <f>IFERROR(VLOOKUP($A12,'Product List'!$A$2:$I$231,7,FALSE)," ")</f>
        <v xml:space="preserve"> </v>
      </c>
      <c r="G12" s="22" t="str">
        <f>IFERROR(VLOOKUP($A12,'Product List'!$A$2:$I$231,8,FALSE)," ")</f>
        <v xml:space="preserve"> </v>
      </c>
      <c r="H12" s="21" t="str">
        <f>IFERROR(VLOOKUP($A12,'Product List'!$A$2:$I$231,6,FALSE)," ")</f>
        <v xml:space="preserve"> </v>
      </c>
      <c r="I12" s="23" t="str">
        <f>IFERROR(VLOOKUP($A12,'Product List'!A2:I231,9,FALSE)," ")</f>
        <v xml:space="preserve"> </v>
      </c>
      <c r="J12" s="32"/>
      <c r="K12" s="32"/>
      <c r="L12" s="40" t="str">
        <f t="shared" si="0"/>
        <v/>
      </c>
      <c r="M12" s="34">
        <f t="shared" si="1"/>
        <v>0</v>
      </c>
      <c r="N12" s="24"/>
      <c r="O12" s="4"/>
    </row>
    <row r="13" spans="1:15" ht="18.75" x14ac:dyDescent="0.3">
      <c r="A13" s="33"/>
      <c r="B13" s="21" t="str">
        <f>IFERROR(VLOOKUP($A13,'Product List'!$A$2:I231,2,FALSE)," ")</f>
        <v xml:space="preserve"> </v>
      </c>
      <c r="C13" s="21" t="str">
        <f>IFERROR(VLOOKUP($A13,'Product List'!$A$2:$I$231,3,FALSE)," ")</f>
        <v xml:space="preserve"> </v>
      </c>
      <c r="D13" s="21" t="str">
        <f>IFERROR(VLOOKUP($A13,'Product List'!$A$2:$I$231,4,FALSE)," ")</f>
        <v xml:space="preserve"> </v>
      </c>
      <c r="E13" s="21" t="str">
        <f>IFERROR(VLOOKUP($A13,'Product List'!$A$2:$I$231,5,FALSE)," ")</f>
        <v xml:space="preserve"> </v>
      </c>
      <c r="F13" s="22" t="str">
        <f>IFERROR(VLOOKUP($A13,'Product List'!$A$2:$I$231,7,FALSE)," ")</f>
        <v xml:space="preserve"> </v>
      </c>
      <c r="G13" s="22" t="str">
        <f>IFERROR(VLOOKUP($A13,'Product List'!$A$2:$I$231,8,FALSE)," ")</f>
        <v xml:space="preserve"> </v>
      </c>
      <c r="H13" s="21" t="str">
        <f>IFERROR(VLOOKUP($A13,'Product List'!$A$2:$I$231,6,FALSE)," ")</f>
        <v xml:space="preserve"> </v>
      </c>
      <c r="I13" s="23" t="str">
        <f>IFERROR(VLOOKUP($A13,'Product List'!A2:I231,9,FALSE)," ")</f>
        <v xml:space="preserve"> </v>
      </c>
      <c r="J13" s="32"/>
      <c r="K13" s="32"/>
      <c r="L13" s="40" t="str">
        <f t="shared" si="0"/>
        <v/>
      </c>
      <c r="M13" s="34">
        <f t="shared" si="1"/>
        <v>0</v>
      </c>
      <c r="N13" s="24"/>
      <c r="O13" s="4"/>
    </row>
    <row r="14" spans="1:15" ht="18.75" x14ac:dyDescent="0.3">
      <c r="A14" s="33"/>
      <c r="B14" s="21" t="str">
        <f>IFERROR(VLOOKUP($A14,'Product List'!$A$2:I231,2,FALSE)," ")</f>
        <v xml:space="preserve"> </v>
      </c>
      <c r="C14" s="21" t="str">
        <f>IFERROR(VLOOKUP($A14,'Product List'!$A$2:$I$231,3,FALSE)," ")</f>
        <v xml:space="preserve"> </v>
      </c>
      <c r="D14" s="21" t="str">
        <f>IFERROR(VLOOKUP($A14,'Product List'!$A$2:$I$231,4,FALSE)," ")</f>
        <v xml:space="preserve"> </v>
      </c>
      <c r="E14" s="21" t="str">
        <f>IFERROR(VLOOKUP($A14,'Product List'!$A$2:$I$231,5,FALSE)," ")</f>
        <v xml:space="preserve"> </v>
      </c>
      <c r="F14" s="22" t="str">
        <f>IFERROR(VLOOKUP($A14,'Product List'!$A$2:$I$231,7,FALSE)," ")</f>
        <v xml:space="preserve"> </v>
      </c>
      <c r="G14" s="22" t="str">
        <f>IFERROR(VLOOKUP($A14,'Product List'!$A$2:$I$231,8,FALSE)," ")</f>
        <v xml:space="preserve"> </v>
      </c>
      <c r="H14" s="21" t="str">
        <f>IFERROR(VLOOKUP($A14,'Product List'!$A$2:$I$231,6,FALSE)," ")</f>
        <v xml:space="preserve"> </v>
      </c>
      <c r="I14" s="23" t="str">
        <f>IFERROR(VLOOKUP($A14,'Product List'!A2:I231,9,FALSE)," ")</f>
        <v xml:space="preserve"> </v>
      </c>
      <c r="J14" s="32"/>
      <c r="K14" s="32"/>
      <c r="L14" s="40" t="str">
        <f t="shared" si="0"/>
        <v/>
      </c>
      <c r="M14" s="34">
        <f t="shared" si="1"/>
        <v>0</v>
      </c>
      <c r="N14" s="24"/>
      <c r="O14" s="4"/>
    </row>
    <row r="15" spans="1:15" ht="18.75" x14ac:dyDescent="0.3">
      <c r="A15" s="33"/>
      <c r="B15" s="21" t="str">
        <f>IFERROR(VLOOKUP($A15,'Product List'!$A$2:I231,2,FALSE)," ")</f>
        <v xml:space="preserve"> </v>
      </c>
      <c r="C15" s="21" t="str">
        <f>IFERROR(VLOOKUP($A15,'Product List'!$A$2:$I$231,3,FALSE)," ")</f>
        <v xml:space="preserve"> </v>
      </c>
      <c r="D15" s="21" t="str">
        <f>IFERROR(VLOOKUP($A15,'Product List'!$A$2:$I$231,4,FALSE)," ")</f>
        <v xml:space="preserve"> </v>
      </c>
      <c r="E15" s="21" t="str">
        <f>IFERROR(VLOOKUP($A15,'Product List'!$A$2:$I$231,5,FALSE)," ")</f>
        <v xml:space="preserve"> </v>
      </c>
      <c r="F15" s="22" t="str">
        <f>IFERROR(VLOOKUP($A15,'Product List'!$A$2:$I$231,7,FALSE)," ")</f>
        <v xml:space="preserve"> </v>
      </c>
      <c r="G15" s="22" t="str">
        <f>IFERROR(VLOOKUP($A15,'Product List'!$A$2:$I$231,8,FALSE)," ")</f>
        <v xml:space="preserve"> </v>
      </c>
      <c r="H15" s="21" t="str">
        <f>IFERROR(VLOOKUP($A15,'Product List'!$A$2:$I$231,6,FALSE)," ")</f>
        <v xml:space="preserve"> </v>
      </c>
      <c r="I15" s="23" t="str">
        <f>IFERROR(VLOOKUP($A15,'Product List'!A2:I231,9,FALSE)," ")</f>
        <v xml:space="preserve"> </v>
      </c>
      <c r="J15" s="32"/>
      <c r="K15" s="32"/>
      <c r="L15" s="40" t="str">
        <f t="shared" si="0"/>
        <v/>
      </c>
      <c r="M15" s="34">
        <f t="shared" si="1"/>
        <v>0</v>
      </c>
      <c r="N15" s="24"/>
      <c r="O15" s="4"/>
    </row>
    <row r="16" spans="1:15" ht="18.75" x14ac:dyDescent="0.3">
      <c r="A16" s="33"/>
      <c r="B16" s="21" t="str">
        <f>IFERROR(VLOOKUP($A16,'Product List'!$A$2:I231,2,FALSE)," ")</f>
        <v xml:space="preserve"> </v>
      </c>
      <c r="C16" s="21" t="str">
        <f>IFERROR(VLOOKUP($A16,'Product List'!$A$2:$I$231,3,FALSE)," ")</f>
        <v xml:space="preserve"> </v>
      </c>
      <c r="D16" s="21" t="str">
        <f>IFERROR(VLOOKUP($A16,'Product List'!$A$2:$I$231,4,FALSE)," ")</f>
        <v xml:space="preserve"> </v>
      </c>
      <c r="E16" s="21" t="str">
        <f>IFERROR(VLOOKUP($A16,'Product List'!$A$2:$I$231,5,FALSE)," ")</f>
        <v xml:space="preserve"> </v>
      </c>
      <c r="F16" s="22" t="str">
        <f>IFERROR(VLOOKUP($A16,'Product List'!$A$2:$I$231,7,FALSE)," ")</f>
        <v xml:space="preserve"> </v>
      </c>
      <c r="G16" s="22" t="str">
        <f>IFERROR(VLOOKUP($A16,'Product List'!$A$2:$I$231,8,FALSE)," ")</f>
        <v xml:space="preserve"> </v>
      </c>
      <c r="H16" s="21" t="str">
        <f>IFERROR(VLOOKUP($A16,'Product List'!$A$2:$I$231,6,FALSE)," ")</f>
        <v xml:space="preserve"> </v>
      </c>
      <c r="I16" s="23" t="str">
        <f>IFERROR(VLOOKUP($A16,'Product List'!A2:I231,9,FALSE)," ")</f>
        <v xml:space="preserve"> </v>
      </c>
      <c r="J16" s="32"/>
      <c r="K16" s="32"/>
      <c r="L16" s="40" t="str">
        <f t="shared" si="0"/>
        <v/>
      </c>
      <c r="M16" s="34">
        <f t="shared" si="1"/>
        <v>0</v>
      </c>
      <c r="N16" s="24"/>
      <c r="O16" s="4"/>
    </row>
    <row r="17" spans="1:15" ht="18.75" x14ac:dyDescent="0.3">
      <c r="A17" s="33"/>
      <c r="B17" s="21" t="str">
        <f>IFERROR(VLOOKUP($A17,'Product List'!$A$2:I231,2,FALSE)," ")</f>
        <v xml:space="preserve"> </v>
      </c>
      <c r="C17" s="21" t="str">
        <f>IFERROR(VLOOKUP($A17,'Product List'!$A$2:$I$231,3,FALSE)," ")</f>
        <v xml:space="preserve"> </v>
      </c>
      <c r="D17" s="21" t="str">
        <f>IFERROR(VLOOKUP($A17,'Product List'!$A$2:$I$231,4,FALSE)," ")</f>
        <v xml:space="preserve"> </v>
      </c>
      <c r="E17" s="21" t="str">
        <f>IFERROR(VLOOKUP($A17,'Product List'!$A$2:$I$231,5,FALSE)," ")</f>
        <v xml:space="preserve"> </v>
      </c>
      <c r="F17" s="22" t="str">
        <f>IFERROR(VLOOKUP($A17,'Product List'!$A$2:$I$231,7,FALSE)," ")</f>
        <v xml:space="preserve"> </v>
      </c>
      <c r="G17" s="22" t="str">
        <f>IFERROR(VLOOKUP($A17,'Product List'!$A$2:$I$231,8,FALSE)," ")</f>
        <v xml:space="preserve"> </v>
      </c>
      <c r="H17" s="21" t="str">
        <f>IFERROR(VLOOKUP($A17,'Product List'!$A$2:$I$231,6,FALSE)," ")</f>
        <v xml:space="preserve"> </v>
      </c>
      <c r="I17" s="23" t="str">
        <f>IFERROR(VLOOKUP($A17,'Product List'!A2:I231,9,FALSE)," ")</f>
        <v xml:space="preserve"> </v>
      </c>
      <c r="J17" s="32"/>
      <c r="K17" s="32"/>
      <c r="L17" s="40" t="str">
        <f t="shared" si="0"/>
        <v/>
      </c>
      <c r="M17" s="34">
        <f t="shared" si="1"/>
        <v>0</v>
      </c>
      <c r="N17" s="24"/>
      <c r="O17" s="4"/>
    </row>
    <row r="18" spans="1:15" ht="18.75" x14ac:dyDescent="0.3">
      <c r="A18" s="33"/>
      <c r="B18" s="21" t="str">
        <f>IFERROR(VLOOKUP($A18,'Product List'!$A$2:I231,2,FALSE)," ")</f>
        <v xml:space="preserve"> </v>
      </c>
      <c r="C18" s="21" t="str">
        <f>IFERROR(VLOOKUP($A18,'Product List'!$A$2:$I$231,3,FALSE)," ")</f>
        <v xml:space="preserve"> </v>
      </c>
      <c r="D18" s="21" t="str">
        <f>IFERROR(VLOOKUP($A18,'Product List'!$A$2:$I$231,4,FALSE)," ")</f>
        <v xml:space="preserve"> </v>
      </c>
      <c r="E18" s="21" t="str">
        <f>IFERROR(VLOOKUP($A18,'Product List'!$A$2:$I$231,5,FALSE)," ")</f>
        <v xml:space="preserve"> </v>
      </c>
      <c r="F18" s="22" t="str">
        <f>IFERROR(VLOOKUP($A18,'Product List'!$A$2:$I$231,7,FALSE)," ")</f>
        <v xml:space="preserve"> </v>
      </c>
      <c r="G18" s="22" t="str">
        <f>IFERROR(VLOOKUP($A18,'Product List'!$A$2:$I$231,8,FALSE)," ")</f>
        <v xml:space="preserve"> </v>
      </c>
      <c r="H18" s="21" t="str">
        <f>IFERROR(VLOOKUP($A18,'Product List'!$A$2:$I$231,6,FALSE)," ")</f>
        <v xml:space="preserve"> </v>
      </c>
      <c r="I18" s="23" t="str">
        <f>IFERROR(VLOOKUP($A18,'Product List'!A2:I231,9,FALSE)," ")</f>
        <v xml:space="preserve"> </v>
      </c>
      <c r="J18" s="32"/>
      <c r="K18" s="32"/>
      <c r="L18" s="40" t="str">
        <f t="shared" si="0"/>
        <v/>
      </c>
      <c r="M18" s="34">
        <f t="shared" si="1"/>
        <v>0</v>
      </c>
      <c r="N18" s="24"/>
      <c r="O18" s="4"/>
    </row>
    <row r="19" spans="1:15" ht="18.75" x14ac:dyDescent="0.3">
      <c r="A19" s="33"/>
      <c r="B19" s="21" t="str">
        <f>IFERROR(VLOOKUP($A19,'Product List'!$A$2:I231,2,FALSE)," ")</f>
        <v xml:space="preserve"> </v>
      </c>
      <c r="C19" s="21" t="str">
        <f>IFERROR(VLOOKUP($A19,'Product List'!$A$2:$I$231,3,FALSE)," ")</f>
        <v xml:space="preserve"> </v>
      </c>
      <c r="D19" s="21" t="str">
        <f>IFERROR(VLOOKUP($A19,'Product List'!$A$2:$I$231,4,FALSE)," ")</f>
        <v xml:space="preserve"> </v>
      </c>
      <c r="E19" s="21" t="str">
        <f>IFERROR(VLOOKUP($A19,'Product List'!$A$2:$I$231,5,FALSE)," ")</f>
        <v xml:space="preserve"> </v>
      </c>
      <c r="F19" s="22" t="str">
        <f>IFERROR(VLOOKUP($A19,'Product List'!$A$2:$I$231,7,FALSE)," ")</f>
        <v xml:space="preserve"> </v>
      </c>
      <c r="G19" s="22" t="str">
        <f>IFERROR(VLOOKUP($A19,'Product List'!$A$2:$I$231,8,FALSE)," ")</f>
        <v xml:space="preserve"> </v>
      </c>
      <c r="H19" s="21" t="str">
        <f>IFERROR(VLOOKUP($A19,'Product List'!$A$2:$I$231,6,FALSE)," ")</f>
        <v xml:space="preserve"> </v>
      </c>
      <c r="I19" s="23" t="str">
        <f>IFERROR(VLOOKUP($A19,'Product List'!A2:I231,9,FALSE)," ")</f>
        <v xml:space="preserve"> </v>
      </c>
      <c r="J19" s="32"/>
      <c r="K19" s="32"/>
      <c r="L19" s="40" t="str">
        <f t="shared" si="0"/>
        <v/>
      </c>
      <c r="M19" s="34">
        <f t="shared" si="1"/>
        <v>0</v>
      </c>
      <c r="N19" s="24"/>
      <c r="O19" s="4"/>
    </row>
    <row r="20" spans="1:15" ht="18.75" x14ac:dyDescent="0.3">
      <c r="A20" s="33"/>
      <c r="B20" s="21" t="str">
        <f>IFERROR(VLOOKUP($A20,'Product List'!$A$2:I231,2,FALSE)," ")</f>
        <v xml:space="preserve"> </v>
      </c>
      <c r="C20" s="21" t="str">
        <f>IFERROR(VLOOKUP($A20,'Product List'!$A$2:$I$231,3,FALSE)," ")</f>
        <v xml:space="preserve"> </v>
      </c>
      <c r="D20" s="21" t="str">
        <f>IFERROR(VLOOKUP($A20,'Product List'!$A$2:$I$231,4,FALSE)," ")</f>
        <v xml:space="preserve"> </v>
      </c>
      <c r="E20" s="21" t="str">
        <f>IFERROR(VLOOKUP($A20,'Product List'!$A$2:$I$231,5,FALSE)," ")</f>
        <v xml:space="preserve"> </v>
      </c>
      <c r="F20" s="22" t="str">
        <f>IFERROR(VLOOKUP($A20,'Product List'!$A$2:$I$231,7,FALSE)," ")</f>
        <v xml:space="preserve"> </v>
      </c>
      <c r="G20" s="22" t="str">
        <f>IFERROR(VLOOKUP($A20,'Product List'!$A$2:$I$231,8,FALSE)," ")</f>
        <v xml:space="preserve"> </v>
      </c>
      <c r="H20" s="21" t="str">
        <f>IFERROR(VLOOKUP($A20,'Product List'!$A$2:$I$231,6,FALSE)," ")</f>
        <v xml:space="preserve"> </v>
      </c>
      <c r="I20" s="23" t="str">
        <f>IFERROR(VLOOKUP($A20,'Product List'!A2:I231,9,FALSE)," ")</f>
        <v xml:space="preserve"> </v>
      </c>
      <c r="J20" s="32"/>
      <c r="K20" s="32"/>
      <c r="L20" s="40" t="str">
        <f t="shared" si="0"/>
        <v/>
      </c>
      <c r="M20" s="34">
        <f t="shared" si="1"/>
        <v>0</v>
      </c>
      <c r="N20" s="24"/>
    </row>
    <row r="21" spans="1:15" ht="18.75" x14ac:dyDescent="0.3">
      <c r="A21" s="33"/>
      <c r="B21" s="21" t="str">
        <f>IFERROR(VLOOKUP($A21,'Product List'!$A$2:I231,2,FALSE)," ")</f>
        <v xml:space="preserve"> </v>
      </c>
      <c r="C21" s="21" t="str">
        <f>IFERROR(VLOOKUP($A21,'Product List'!$A$2:$I$231,3,FALSE)," ")</f>
        <v xml:space="preserve"> </v>
      </c>
      <c r="D21" s="21" t="str">
        <f>IFERROR(VLOOKUP($A21,'Product List'!$A$2:$I$231,4,FALSE)," ")</f>
        <v xml:space="preserve"> </v>
      </c>
      <c r="E21" s="21" t="str">
        <f>IFERROR(VLOOKUP($A21,'Product List'!$A$2:$I$231,5,FALSE)," ")</f>
        <v xml:space="preserve"> </v>
      </c>
      <c r="F21" s="22" t="str">
        <f>IFERROR(VLOOKUP($A21,'Product List'!$A$2:$I$231,7,FALSE)," ")</f>
        <v xml:space="preserve"> </v>
      </c>
      <c r="G21" s="22" t="str">
        <f>IFERROR(VLOOKUP($A21,'Product List'!$A$2:$I$231,8,FALSE)," ")</f>
        <v xml:space="preserve"> </v>
      </c>
      <c r="H21" s="21" t="str">
        <f>IFERROR(VLOOKUP($A21,'Product List'!$A$2:$I$231,6,FALSE)," ")</f>
        <v xml:space="preserve"> </v>
      </c>
      <c r="I21" s="23" t="str">
        <f>IFERROR(VLOOKUP($A21,'Product List'!A2:I231,9,FALSE)," ")</f>
        <v xml:space="preserve"> </v>
      </c>
      <c r="J21" s="32"/>
      <c r="K21" s="32"/>
      <c r="L21" s="40" t="str">
        <f t="shared" si="0"/>
        <v/>
      </c>
      <c r="M21" s="34">
        <f t="shared" si="1"/>
        <v>0</v>
      </c>
      <c r="N21" s="24"/>
    </row>
    <row r="22" spans="1:15" ht="18.75" x14ac:dyDescent="0.3">
      <c r="A22" s="33"/>
      <c r="B22" s="21" t="str">
        <f>IFERROR(VLOOKUP($A22,'Product List'!$A$2:I231,2,FALSE)," ")</f>
        <v xml:space="preserve"> </v>
      </c>
      <c r="C22" s="21" t="str">
        <f>IFERROR(VLOOKUP($A22,'Product List'!$A$2:$I$231,3,FALSE)," ")</f>
        <v xml:space="preserve"> </v>
      </c>
      <c r="D22" s="21" t="str">
        <f>IFERROR(VLOOKUP($A22,'Product List'!$A$2:$I$231,4,FALSE)," ")</f>
        <v xml:space="preserve"> </v>
      </c>
      <c r="E22" s="21" t="str">
        <f>IFERROR(VLOOKUP($A22,'Product List'!$A$2:$I$231,5,FALSE)," ")</f>
        <v xml:space="preserve"> </v>
      </c>
      <c r="F22" s="22" t="str">
        <f>IFERROR(VLOOKUP($A22,'Product List'!$A$2:$I$231,7,FALSE)," ")</f>
        <v xml:space="preserve"> </v>
      </c>
      <c r="G22" s="22" t="str">
        <f>IFERROR(VLOOKUP($A22,'Product List'!$A$2:$I$231,8,FALSE)," ")</f>
        <v xml:space="preserve"> </v>
      </c>
      <c r="H22" s="21" t="str">
        <f>IFERROR(VLOOKUP($A22,'Product List'!$A$2:$I$231,6,FALSE)," ")</f>
        <v xml:space="preserve"> </v>
      </c>
      <c r="I22" s="23" t="str">
        <f>IFERROR(VLOOKUP($A22,'Product List'!A2:I231,9,FALSE)," ")</f>
        <v xml:space="preserve"> </v>
      </c>
      <c r="J22" s="32"/>
      <c r="K22" s="32"/>
      <c r="L22" s="40" t="str">
        <f t="shared" si="0"/>
        <v/>
      </c>
      <c r="M22" s="34">
        <f t="shared" si="1"/>
        <v>0</v>
      </c>
      <c r="N22" s="24"/>
    </row>
    <row r="23" spans="1:15" ht="18.75" x14ac:dyDescent="0.3">
      <c r="A23" s="33"/>
      <c r="B23" s="21" t="str">
        <f>IFERROR(VLOOKUP($A23,'Product List'!$A$2:I231,2,FALSE)," ")</f>
        <v xml:space="preserve"> </v>
      </c>
      <c r="C23" s="21" t="str">
        <f>IFERROR(VLOOKUP($A23,'Product List'!$A$2:$I$231,3,FALSE)," ")</f>
        <v xml:space="preserve"> </v>
      </c>
      <c r="D23" s="21" t="str">
        <f>IFERROR(VLOOKUP($A23,'Product List'!$A$2:$I$231,4,FALSE)," ")</f>
        <v xml:space="preserve"> </v>
      </c>
      <c r="E23" s="21" t="str">
        <f>IFERROR(VLOOKUP($A23,'Product List'!$A$2:$I$231,5,FALSE)," ")</f>
        <v xml:space="preserve"> </v>
      </c>
      <c r="F23" s="22" t="str">
        <f>IFERROR(VLOOKUP($A23,'Product List'!$A$2:$I$231,7,FALSE)," ")</f>
        <v xml:space="preserve"> </v>
      </c>
      <c r="G23" s="22" t="str">
        <f>IFERROR(VLOOKUP($A23,'Product List'!$A$2:$I$231,8,FALSE)," ")</f>
        <v xml:space="preserve"> </v>
      </c>
      <c r="H23" s="21" t="str">
        <f>IFERROR(VLOOKUP($A23,'Product List'!$A$2:$I$231,6,FALSE)," ")</f>
        <v xml:space="preserve"> </v>
      </c>
      <c r="I23" s="23" t="str">
        <f>IFERROR(VLOOKUP($A23,'Product List'!A2:I231,9,FALSE)," ")</f>
        <v xml:space="preserve"> </v>
      </c>
      <c r="J23" s="32"/>
      <c r="K23" s="32"/>
      <c r="L23" s="40" t="str">
        <f t="shared" si="0"/>
        <v/>
      </c>
      <c r="M23" s="34">
        <f t="shared" si="1"/>
        <v>0</v>
      </c>
      <c r="N23" s="24"/>
    </row>
    <row r="24" spans="1:15" ht="18.75" x14ac:dyDescent="0.3">
      <c r="A24" s="33"/>
      <c r="B24" s="21" t="str">
        <f>IFERROR(VLOOKUP($A24,'Product List'!$A$2:I231,2,FALSE)," ")</f>
        <v xml:space="preserve"> </v>
      </c>
      <c r="C24" s="21" t="str">
        <f>IFERROR(VLOOKUP($A24,'Product List'!$A$2:$I$231,3,FALSE)," ")</f>
        <v xml:space="preserve"> </v>
      </c>
      <c r="D24" s="21" t="str">
        <f>IFERROR(VLOOKUP($A24,'Product List'!$A$2:$I$231,4,FALSE)," ")</f>
        <v xml:space="preserve"> </v>
      </c>
      <c r="E24" s="21" t="str">
        <f>IFERROR(VLOOKUP($A24,'Product List'!$A$2:$I$231,5,FALSE)," ")</f>
        <v xml:space="preserve"> </v>
      </c>
      <c r="F24" s="22" t="str">
        <f>IFERROR(VLOOKUP($A24,'Product List'!$A$2:$I$231,7,FALSE)," ")</f>
        <v xml:space="preserve"> </v>
      </c>
      <c r="G24" s="22" t="str">
        <f>IFERROR(VLOOKUP($A24,'Product List'!$A$2:$I$231,8,FALSE)," ")</f>
        <v xml:space="preserve"> </v>
      </c>
      <c r="H24" s="21" t="str">
        <f>IFERROR(VLOOKUP($A24,'Product List'!$A$2:$I$231,6,FALSE)," ")</f>
        <v xml:space="preserve"> </v>
      </c>
      <c r="I24" s="23" t="str">
        <f>IFERROR(VLOOKUP($A24,'Product List'!A2:I231,9,FALSE)," ")</f>
        <v xml:space="preserve"> </v>
      </c>
      <c r="J24" s="32"/>
      <c r="K24" s="32"/>
      <c r="L24" s="40" t="str">
        <f t="shared" si="0"/>
        <v/>
      </c>
      <c r="M24" s="34">
        <f t="shared" si="1"/>
        <v>0</v>
      </c>
      <c r="N24" s="24"/>
    </row>
    <row r="25" spans="1:15" ht="18.75" x14ac:dyDescent="0.3">
      <c r="A25" s="33"/>
      <c r="B25" s="21" t="str">
        <f>IFERROR(VLOOKUP($A25,'Product List'!$A$2:I231,2,FALSE)," ")</f>
        <v xml:space="preserve"> </v>
      </c>
      <c r="C25" s="21" t="str">
        <f>IFERROR(VLOOKUP($A25,'Product List'!$A$2:$I$231,3,FALSE)," ")</f>
        <v xml:space="preserve"> </v>
      </c>
      <c r="D25" s="21" t="str">
        <f>IFERROR(VLOOKUP($A25,'Product List'!$A$2:$I$231,4,FALSE)," ")</f>
        <v xml:space="preserve"> </v>
      </c>
      <c r="E25" s="21" t="str">
        <f>IFERROR(VLOOKUP($A25,'Product List'!$A$2:$I$231,5,FALSE)," ")</f>
        <v xml:space="preserve"> </v>
      </c>
      <c r="F25" s="22" t="str">
        <f>IFERROR(VLOOKUP($A25,'Product List'!$A$2:$I$231,7,FALSE)," ")</f>
        <v xml:space="preserve"> </v>
      </c>
      <c r="G25" s="22" t="str">
        <f>IFERROR(VLOOKUP($A25,'Product List'!$A$2:$I$231,8,FALSE)," ")</f>
        <v xml:space="preserve"> </v>
      </c>
      <c r="H25" s="21" t="str">
        <f>IFERROR(VLOOKUP($A25,'Product List'!$A$2:$I$231,6,FALSE)," ")</f>
        <v xml:space="preserve"> </v>
      </c>
      <c r="I25" s="23" t="str">
        <f>IFERROR(VLOOKUP($A25,'Product List'!A2:I231,9,FALSE)," ")</f>
        <v xml:space="preserve"> </v>
      </c>
      <c r="J25" s="32"/>
      <c r="K25" s="32"/>
      <c r="L25" s="40" t="str">
        <f t="shared" si="0"/>
        <v/>
      </c>
      <c r="M25" s="34">
        <f t="shared" si="1"/>
        <v>0</v>
      </c>
      <c r="N25" s="24"/>
    </row>
    <row r="26" spans="1:15" ht="18.75" x14ac:dyDescent="0.3">
      <c r="A26" s="33"/>
      <c r="B26" s="21" t="str">
        <f>IFERROR(VLOOKUP($A26,'Product List'!$A$2:I231,2,FALSE)," ")</f>
        <v xml:space="preserve"> </v>
      </c>
      <c r="C26" s="21" t="str">
        <f>IFERROR(VLOOKUP($A26,'Product List'!$A$2:$I$231,3,FALSE)," ")</f>
        <v xml:space="preserve"> </v>
      </c>
      <c r="D26" s="21" t="str">
        <f>IFERROR(VLOOKUP($A26,'Product List'!$A$2:$I$231,4,FALSE)," ")</f>
        <v xml:space="preserve"> </v>
      </c>
      <c r="E26" s="21" t="str">
        <f>IFERROR(VLOOKUP($A26,'Product List'!$A$2:$I$231,5,FALSE)," ")</f>
        <v xml:space="preserve"> </v>
      </c>
      <c r="F26" s="22" t="str">
        <f>IFERROR(VLOOKUP($A26,'Product List'!$A$2:$I$231,7,FALSE)," ")</f>
        <v xml:space="preserve"> </v>
      </c>
      <c r="G26" s="22" t="str">
        <f>IFERROR(VLOOKUP($A26,'Product List'!$A$2:$I$231,8,FALSE)," ")</f>
        <v xml:space="preserve"> </v>
      </c>
      <c r="H26" s="21" t="str">
        <f>IFERROR(VLOOKUP($A26,'Product List'!$A$2:$I$231,6,FALSE)," ")</f>
        <v xml:space="preserve"> </v>
      </c>
      <c r="I26" s="23" t="str">
        <f>IFERROR(VLOOKUP($A26,'Product List'!A2:I231,9,FALSE)," ")</f>
        <v xml:space="preserve"> </v>
      </c>
      <c r="J26" s="32"/>
      <c r="K26" s="32"/>
      <c r="L26" s="40" t="str">
        <f t="shared" si="0"/>
        <v/>
      </c>
      <c r="M26" s="34">
        <f t="shared" si="1"/>
        <v>0</v>
      </c>
      <c r="N26" s="24"/>
    </row>
    <row r="27" spans="1:15" ht="18.75" x14ac:dyDescent="0.3">
      <c r="A27" s="33"/>
      <c r="B27" s="21" t="str">
        <f>IFERROR(VLOOKUP($A27,'Product List'!$A$2:I231,2,FALSE)," ")</f>
        <v xml:space="preserve"> </v>
      </c>
      <c r="C27" s="21" t="str">
        <f>IFERROR(VLOOKUP($A27,'Product List'!$A$2:$I$231,3,FALSE)," ")</f>
        <v xml:space="preserve"> </v>
      </c>
      <c r="D27" s="21" t="str">
        <f>IFERROR(VLOOKUP($A27,'Product List'!$A$2:$I$231,4,FALSE)," ")</f>
        <v xml:space="preserve"> </v>
      </c>
      <c r="E27" s="21" t="str">
        <f>IFERROR(VLOOKUP($A27,'Product List'!$A$2:$I$231,5,FALSE)," ")</f>
        <v xml:space="preserve"> </v>
      </c>
      <c r="F27" s="22" t="str">
        <f>IFERROR(VLOOKUP($A27,'Product List'!$A$2:$I$231,7,FALSE)," ")</f>
        <v xml:space="preserve"> </v>
      </c>
      <c r="G27" s="22" t="str">
        <f>IFERROR(VLOOKUP($A27,'Product List'!$A$2:$I$231,8,FALSE)," ")</f>
        <v xml:space="preserve"> </v>
      </c>
      <c r="H27" s="21" t="str">
        <f>IFERROR(VLOOKUP($A27,'Product List'!$A$2:$I$231,6,FALSE)," ")</f>
        <v xml:space="preserve"> </v>
      </c>
      <c r="I27" s="23" t="str">
        <f>IFERROR(VLOOKUP($A27,'Product List'!A2:I231,9,FALSE)," ")</f>
        <v xml:space="preserve"> </v>
      </c>
      <c r="J27" s="32"/>
      <c r="K27" s="32"/>
      <c r="L27" s="40" t="str">
        <f t="shared" si="0"/>
        <v/>
      </c>
      <c r="M27" s="34">
        <f t="shared" si="1"/>
        <v>0</v>
      </c>
      <c r="N27" s="24"/>
    </row>
    <row r="28" spans="1:15" ht="18.75" x14ac:dyDescent="0.3">
      <c r="A28" s="33"/>
      <c r="B28" s="21" t="str">
        <f>IFERROR(VLOOKUP($A28,'Product List'!$A$2:I231,2,FALSE)," ")</f>
        <v xml:space="preserve"> </v>
      </c>
      <c r="C28" s="21" t="str">
        <f>IFERROR(VLOOKUP($A28,'Product List'!$A$2:$I$231,3,FALSE)," ")</f>
        <v xml:space="preserve"> </v>
      </c>
      <c r="D28" s="21" t="str">
        <f>IFERROR(VLOOKUP($A28,'Product List'!$A$2:$I$231,4,FALSE)," ")</f>
        <v xml:space="preserve"> </v>
      </c>
      <c r="E28" s="21" t="str">
        <f>IFERROR(VLOOKUP($A28,'Product List'!$A$2:$I$231,5,FALSE)," ")</f>
        <v xml:space="preserve"> </v>
      </c>
      <c r="F28" s="22" t="str">
        <f>IFERROR(VLOOKUP($A28,'Product List'!$A$2:$I$231,7,FALSE)," ")</f>
        <v xml:space="preserve"> </v>
      </c>
      <c r="G28" s="22" t="str">
        <f>IFERROR(VLOOKUP($A28,'Product List'!$A$2:$I$231,8,FALSE)," ")</f>
        <v xml:space="preserve"> </v>
      </c>
      <c r="H28" s="21" t="str">
        <f>IFERROR(VLOOKUP($A28,'Product List'!$A$2:$I$231,6,FALSE)," ")</f>
        <v xml:space="preserve"> </v>
      </c>
      <c r="I28" s="23" t="str">
        <f>IFERROR(VLOOKUP($A28,'Product List'!A2:I231,9,FALSE)," ")</f>
        <v xml:space="preserve"> </v>
      </c>
      <c r="J28" s="32"/>
      <c r="K28" s="32"/>
      <c r="L28" s="40" t="str">
        <f t="shared" si="0"/>
        <v/>
      </c>
      <c r="M28" s="34">
        <f t="shared" si="1"/>
        <v>0</v>
      </c>
      <c r="N28" s="24"/>
    </row>
    <row r="29" spans="1:15" ht="18.75" x14ac:dyDescent="0.3">
      <c r="A29" s="33"/>
      <c r="B29" s="21" t="str">
        <f>IFERROR(VLOOKUP($A29,'Product List'!$A$2:I231,2,FALSE)," ")</f>
        <v xml:space="preserve"> </v>
      </c>
      <c r="C29" s="21" t="str">
        <f>IFERROR(VLOOKUP($A29,'Product List'!$A$2:$I$231,3,FALSE)," ")</f>
        <v xml:space="preserve"> </v>
      </c>
      <c r="D29" s="21" t="str">
        <f>IFERROR(VLOOKUP($A29,'Product List'!$A$2:$I$231,4,FALSE)," ")</f>
        <v xml:space="preserve"> </v>
      </c>
      <c r="E29" s="21" t="str">
        <f>IFERROR(VLOOKUP($A29,'Product List'!$A$2:$I$231,5,FALSE)," ")</f>
        <v xml:space="preserve"> </v>
      </c>
      <c r="F29" s="22" t="str">
        <f>IFERROR(VLOOKUP($A29,'Product List'!$A$2:$I$231,7,FALSE)," ")</f>
        <v xml:space="preserve"> </v>
      </c>
      <c r="G29" s="22" t="str">
        <f>IFERROR(VLOOKUP($A29,'Product List'!$A$2:$I$231,8,FALSE)," ")</f>
        <v xml:space="preserve"> </v>
      </c>
      <c r="H29" s="21" t="str">
        <f>IFERROR(VLOOKUP($A29,'Product List'!$A$2:$I$231,6,FALSE)," ")</f>
        <v xml:space="preserve"> </v>
      </c>
      <c r="I29" s="23" t="str">
        <f>IFERROR(VLOOKUP($A29,'Product List'!A2:I231,9,FALSE)," ")</f>
        <v xml:space="preserve"> </v>
      </c>
      <c r="J29" s="32"/>
      <c r="K29" s="32"/>
      <c r="L29" s="40" t="str">
        <f t="shared" si="0"/>
        <v/>
      </c>
      <c r="M29" s="34">
        <f t="shared" si="1"/>
        <v>0</v>
      </c>
      <c r="N29" s="24"/>
    </row>
    <row r="30" spans="1:15" ht="18.75" x14ac:dyDescent="0.3">
      <c r="A30" s="33"/>
      <c r="B30" s="21" t="str">
        <f>IFERROR(VLOOKUP($A30,'Product List'!$A$2:I231,2,FALSE)," ")</f>
        <v xml:space="preserve"> </v>
      </c>
      <c r="C30" s="21" t="str">
        <f>IFERROR(VLOOKUP($A30,'Product List'!$A$2:$I$231,3,FALSE)," ")</f>
        <v xml:space="preserve"> </v>
      </c>
      <c r="D30" s="21" t="str">
        <f>IFERROR(VLOOKUP($A30,'Product List'!$A$2:$I$231,4,FALSE)," ")</f>
        <v xml:space="preserve"> </v>
      </c>
      <c r="E30" s="21" t="str">
        <f>IFERROR(VLOOKUP($A30,'Product List'!$A$2:$I$231,5,FALSE)," ")</f>
        <v xml:space="preserve"> </v>
      </c>
      <c r="F30" s="22" t="str">
        <f>IFERROR(VLOOKUP($A30,'Product List'!$A$2:$I$231,7,FALSE)," ")</f>
        <v xml:space="preserve"> </v>
      </c>
      <c r="G30" s="22" t="str">
        <f>IFERROR(VLOOKUP($A30,'Product List'!$A$2:$I$231,8,FALSE)," ")</f>
        <v xml:space="preserve"> </v>
      </c>
      <c r="H30" s="21" t="str">
        <f>IFERROR(VLOOKUP($A30,'Product List'!$A$2:$I$231,6,FALSE)," ")</f>
        <v xml:space="preserve"> </v>
      </c>
      <c r="I30" s="23" t="str">
        <f>IFERROR(VLOOKUP($A30,'Product List'!A2:I231,9,FALSE)," ")</f>
        <v xml:space="preserve"> </v>
      </c>
      <c r="J30" s="32"/>
      <c r="K30" s="32"/>
      <c r="L30" s="40" t="str">
        <f t="shared" si="0"/>
        <v/>
      </c>
      <c r="M30" s="34">
        <f t="shared" si="1"/>
        <v>0</v>
      </c>
      <c r="N30" s="24"/>
    </row>
    <row r="31" spans="1:15" ht="18.75" x14ac:dyDescent="0.3">
      <c r="A31" s="33"/>
      <c r="B31" s="21" t="str">
        <f>IFERROR(VLOOKUP($A31,'Product List'!$A$2:I231,2,FALSE)," ")</f>
        <v xml:space="preserve"> </v>
      </c>
      <c r="C31" s="21" t="str">
        <f>IFERROR(VLOOKUP($A31,'Product List'!$A$2:$I$231,3,FALSE)," ")</f>
        <v xml:space="preserve"> </v>
      </c>
      <c r="D31" s="21" t="str">
        <f>IFERROR(VLOOKUP($A31,'Product List'!$A$2:$I$231,4,FALSE)," ")</f>
        <v xml:space="preserve"> </v>
      </c>
      <c r="E31" s="21" t="str">
        <f>IFERROR(VLOOKUP($A31,'Product List'!$A$2:$I$231,5,FALSE)," ")</f>
        <v xml:space="preserve"> </v>
      </c>
      <c r="F31" s="22" t="str">
        <f>IFERROR(VLOOKUP($A31,'Product List'!$A$2:$I$231,7,FALSE)," ")</f>
        <v xml:space="preserve"> </v>
      </c>
      <c r="G31" s="22" t="str">
        <f>IFERROR(VLOOKUP($A31,'Product List'!$A$2:$I$231,8,FALSE)," ")</f>
        <v xml:space="preserve"> </v>
      </c>
      <c r="H31" s="21" t="str">
        <f>IFERROR(VLOOKUP($A31,'Product List'!$A$2:$I$231,6,FALSE)," ")</f>
        <v xml:space="preserve"> </v>
      </c>
      <c r="I31" s="23" t="str">
        <f>IFERROR(VLOOKUP($A31,'Product List'!A2:I231,9,FALSE)," ")</f>
        <v xml:space="preserve"> </v>
      </c>
      <c r="J31" s="32"/>
      <c r="K31" s="32"/>
      <c r="L31" s="40" t="str">
        <f t="shared" si="0"/>
        <v/>
      </c>
      <c r="M31" s="34">
        <f t="shared" si="1"/>
        <v>0</v>
      </c>
      <c r="N31" s="24"/>
    </row>
    <row r="32" spans="1:15" ht="18.75" x14ac:dyDescent="0.3">
      <c r="A32" s="33"/>
      <c r="B32" s="21" t="str">
        <f>IFERROR(VLOOKUP($A32,'Product List'!$A$2:I231,2,FALSE)," ")</f>
        <v xml:space="preserve"> </v>
      </c>
      <c r="C32" s="21" t="str">
        <f>IFERROR(VLOOKUP($A32,'Product List'!$A$2:$I$231,3,FALSE)," ")</f>
        <v xml:space="preserve"> </v>
      </c>
      <c r="D32" s="21" t="str">
        <f>IFERROR(VLOOKUP($A32,'Product List'!$A$2:$I$231,4,FALSE)," ")</f>
        <v xml:space="preserve"> </v>
      </c>
      <c r="E32" s="21" t="str">
        <f>IFERROR(VLOOKUP($A32,'Product List'!$A$2:$I$231,5,FALSE)," ")</f>
        <v xml:space="preserve"> </v>
      </c>
      <c r="F32" s="22" t="str">
        <f>IFERROR(VLOOKUP($A32,'Product List'!$A$2:$I$231,7,FALSE)," ")</f>
        <v xml:space="preserve"> </v>
      </c>
      <c r="G32" s="22" t="str">
        <f>IFERROR(VLOOKUP($A32,'Product List'!$A$2:$I$231,8,FALSE)," ")</f>
        <v xml:space="preserve"> </v>
      </c>
      <c r="H32" s="21" t="str">
        <f>IFERROR(VLOOKUP($A32,'Product List'!$A$2:$I$231,6,FALSE)," ")</f>
        <v xml:space="preserve"> </v>
      </c>
      <c r="I32" s="23" t="str">
        <f>IFERROR(VLOOKUP($A32,'Product List'!A2:I231,9,FALSE)," ")</f>
        <v xml:space="preserve"> </v>
      </c>
      <c r="J32" s="32"/>
      <c r="K32" s="32"/>
      <c r="L32" s="40" t="str">
        <f t="shared" si="0"/>
        <v/>
      </c>
      <c r="M32" s="34">
        <f t="shared" si="1"/>
        <v>0</v>
      </c>
      <c r="N32" s="24"/>
    </row>
    <row r="33" spans="1:14" ht="18.75" x14ac:dyDescent="0.3">
      <c r="A33" s="33"/>
      <c r="B33" s="21" t="str">
        <f>IFERROR(VLOOKUP($A33,'Product List'!$A$2:I231,2,FALSE)," ")</f>
        <v xml:space="preserve"> </v>
      </c>
      <c r="C33" s="21" t="str">
        <f>IFERROR(VLOOKUP($A33,'Product List'!$A$2:$I$231,3,FALSE)," ")</f>
        <v xml:space="preserve"> </v>
      </c>
      <c r="D33" s="21" t="str">
        <f>IFERROR(VLOOKUP($A33,'Product List'!$A$2:$I$231,4,FALSE)," ")</f>
        <v xml:space="preserve"> </v>
      </c>
      <c r="E33" s="21" t="str">
        <f>IFERROR(VLOOKUP($A33,'Product List'!$A$2:$I$231,5,FALSE)," ")</f>
        <v xml:space="preserve"> </v>
      </c>
      <c r="F33" s="22" t="str">
        <f>IFERROR(VLOOKUP($A33,'Product List'!$A$2:$I$231,7,FALSE)," ")</f>
        <v xml:space="preserve"> </v>
      </c>
      <c r="G33" s="22" t="str">
        <f>IFERROR(VLOOKUP($A33,'Product List'!$A$2:$I$231,8,FALSE)," ")</f>
        <v xml:space="preserve"> </v>
      </c>
      <c r="H33" s="21" t="str">
        <f>IFERROR(VLOOKUP($A33,'Product List'!$A$2:$I$231,6,FALSE)," ")</f>
        <v xml:space="preserve"> </v>
      </c>
      <c r="I33" s="23" t="str">
        <f>IFERROR(VLOOKUP($A33,'Product List'!A2:I231,9,FALSE)," ")</f>
        <v xml:space="preserve"> </v>
      </c>
      <c r="J33" s="32"/>
      <c r="K33" s="32"/>
      <c r="L33" s="40" t="str">
        <f t="shared" si="0"/>
        <v/>
      </c>
      <c r="M33" s="34">
        <f t="shared" si="1"/>
        <v>0</v>
      </c>
      <c r="N33" s="24"/>
    </row>
    <row r="34" spans="1:14" ht="18.75" x14ac:dyDescent="0.3">
      <c r="A34" s="33"/>
      <c r="B34" s="21" t="str">
        <f>IFERROR(VLOOKUP($A34,'Product List'!$A$2:I231,2,FALSE)," ")</f>
        <v xml:space="preserve"> </v>
      </c>
      <c r="C34" s="21" t="str">
        <f>IFERROR(VLOOKUP($A34,'Product List'!$A$2:$I$231,3,FALSE)," ")</f>
        <v xml:space="preserve"> </v>
      </c>
      <c r="D34" s="21" t="str">
        <f>IFERROR(VLOOKUP($A34,'Product List'!$A$2:$I$231,4,FALSE)," ")</f>
        <v xml:space="preserve"> </v>
      </c>
      <c r="E34" s="21" t="str">
        <f>IFERROR(VLOOKUP($A34,'Product List'!$A$2:$I$231,5,FALSE)," ")</f>
        <v xml:space="preserve"> </v>
      </c>
      <c r="F34" s="22" t="str">
        <f>IFERROR(VLOOKUP($A34,'Product List'!$A$2:$I$231,7,FALSE)," ")</f>
        <v xml:space="preserve"> </v>
      </c>
      <c r="G34" s="22" t="str">
        <f>IFERROR(VLOOKUP($A34,'Product List'!$A$2:$I$231,8,FALSE)," ")</f>
        <v xml:space="preserve"> </v>
      </c>
      <c r="H34" s="21" t="str">
        <f>IFERROR(VLOOKUP($A34,'Product List'!$A$2:$I$231,6,FALSE)," ")</f>
        <v xml:space="preserve"> </v>
      </c>
      <c r="I34" s="23" t="str">
        <f>IFERROR(VLOOKUP($A34,'Product List'!A2:I231,9,FALSE)," ")</f>
        <v xml:space="preserve"> </v>
      </c>
      <c r="J34" s="32"/>
      <c r="K34" s="32"/>
      <c r="L34" s="40" t="str">
        <f t="shared" si="0"/>
        <v/>
      </c>
      <c r="M34" s="34">
        <f t="shared" si="1"/>
        <v>0</v>
      </c>
      <c r="N34" s="24"/>
    </row>
    <row r="35" spans="1:14" ht="18.75" x14ac:dyDescent="0.3">
      <c r="A35" s="33"/>
      <c r="B35" s="21" t="str">
        <f>IFERROR(VLOOKUP($A35,'Product List'!$A$2:I231,2,FALSE)," ")</f>
        <v xml:space="preserve"> </v>
      </c>
      <c r="C35" s="21" t="str">
        <f>IFERROR(VLOOKUP($A35,'Product List'!$A$2:$I$231,3,FALSE)," ")</f>
        <v xml:space="preserve"> </v>
      </c>
      <c r="D35" s="21" t="str">
        <f>IFERROR(VLOOKUP($A35,'Product List'!$A$2:$I$231,4,FALSE)," ")</f>
        <v xml:space="preserve"> </v>
      </c>
      <c r="E35" s="21" t="str">
        <f>IFERROR(VLOOKUP($A35,'Product List'!$A$2:$I$231,5,FALSE)," ")</f>
        <v xml:space="preserve"> </v>
      </c>
      <c r="F35" s="22" t="str">
        <f>IFERROR(VLOOKUP($A35,'Product List'!$A$2:$I$231,7,FALSE)," ")</f>
        <v xml:space="preserve"> </v>
      </c>
      <c r="G35" s="22" t="str">
        <f>IFERROR(VLOOKUP($A35,'Product List'!$A$2:$I$231,8,FALSE)," ")</f>
        <v xml:space="preserve"> </v>
      </c>
      <c r="H35" s="21" t="str">
        <f>IFERROR(VLOOKUP($A35,'Product List'!$A$2:$I$231,6,FALSE)," ")</f>
        <v xml:space="preserve"> </v>
      </c>
      <c r="I35" s="23" t="str">
        <f>IFERROR(VLOOKUP($A35,'Product List'!A2:I231,9,FALSE)," ")</f>
        <v xml:space="preserve"> </v>
      </c>
      <c r="J35" s="32"/>
      <c r="K35" s="32"/>
      <c r="L35" s="40" t="str">
        <f t="shared" si="0"/>
        <v/>
      </c>
      <c r="M35" s="34">
        <f t="shared" si="1"/>
        <v>0</v>
      </c>
      <c r="N35" s="24"/>
    </row>
    <row r="36" spans="1:14" ht="18.75" x14ac:dyDescent="0.3">
      <c r="A36" s="33"/>
      <c r="B36" s="21" t="str">
        <f>IFERROR(VLOOKUP($A36,'Product List'!$A$2:I231,2,FALSE)," ")</f>
        <v xml:space="preserve"> </v>
      </c>
      <c r="C36" s="21" t="str">
        <f>IFERROR(VLOOKUP($A36,'Product List'!$A$2:$I$231,3,FALSE)," ")</f>
        <v xml:space="preserve"> </v>
      </c>
      <c r="D36" s="21" t="str">
        <f>IFERROR(VLOOKUP($A36,'Product List'!$A$2:$I$231,4,FALSE)," ")</f>
        <v xml:space="preserve"> </v>
      </c>
      <c r="E36" s="21" t="str">
        <f>IFERROR(VLOOKUP($A36,'Product List'!$A$2:$I$231,5,FALSE)," ")</f>
        <v xml:space="preserve"> </v>
      </c>
      <c r="F36" s="22" t="str">
        <f>IFERROR(VLOOKUP($A36,'Product List'!$A$2:$I$231,7,FALSE)," ")</f>
        <v xml:space="preserve"> </v>
      </c>
      <c r="G36" s="22" t="str">
        <f>IFERROR(VLOOKUP($A36,'Product List'!$A$2:$I$231,8,FALSE)," ")</f>
        <v xml:space="preserve"> </v>
      </c>
      <c r="H36" s="21" t="str">
        <f>IFERROR(VLOOKUP($A36,'Product List'!$A$2:$I$231,6,FALSE)," ")</f>
        <v xml:space="preserve"> </v>
      </c>
      <c r="I36" s="23" t="str">
        <f>IFERROR(VLOOKUP($A36,'Product List'!A2:I231,9,FALSE)," ")</f>
        <v xml:space="preserve"> </v>
      </c>
      <c r="J36" s="32"/>
      <c r="K36" s="32"/>
      <c r="L36" s="40" t="str">
        <f t="shared" si="0"/>
        <v/>
      </c>
      <c r="M36" s="34">
        <f t="shared" si="1"/>
        <v>0</v>
      </c>
      <c r="N36" s="24"/>
    </row>
    <row r="37" spans="1:14" ht="18.75" x14ac:dyDescent="0.3">
      <c r="A37" s="33"/>
      <c r="B37" s="21" t="str">
        <f>IFERROR(VLOOKUP($A37,'Product List'!$A$2:I231,2,FALSE)," ")</f>
        <v xml:space="preserve"> </v>
      </c>
      <c r="C37" s="21" t="str">
        <f>IFERROR(VLOOKUP($A37,'Product List'!$A$2:$I$231,3,FALSE)," ")</f>
        <v xml:space="preserve"> </v>
      </c>
      <c r="D37" s="21" t="str">
        <f>IFERROR(VLOOKUP($A37,'Product List'!$A$2:$I$231,4,FALSE)," ")</f>
        <v xml:space="preserve"> </v>
      </c>
      <c r="E37" s="21" t="str">
        <f>IFERROR(VLOOKUP($A37,'Product List'!$A$2:$I$231,5,FALSE)," ")</f>
        <v xml:space="preserve"> </v>
      </c>
      <c r="F37" s="22" t="str">
        <f>IFERROR(VLOOKUP($A37,'Product List'!$A$2:$I$231,7,FALSE)," ")</f>
        <v xml:space="preserve"> </v>
      </c>
      <c r="G37" s="22" t="str">
        <f>IFERROR(VLOOKUP($A37,'Product List'!$A$2:$I$231,8,FALSE)," ")</f>
        <v xml:space="preserve"> </v>
      </c>
      <c r="H37" s="21" t="str">
        <f>IFERROR(VLOOKUP($A37,'Product List'!$A$2:$I$231,6,FALSE)," ")</f>
        <v xml:space="preserve"> </v>
      </c>
      <c r="I37" s="23" t="str">
        <f>IFERROR(VLOOKUP($A37,'Product List'!A2:I231,9,FALSE)," ")</f>
        <v xml:space="preserve"> </v>
      </c>
      <c r="J37" s="32"/>
      <c r="K37" s="32"/>
      <c r="L37" s="40" t="str">
        <f t="shared" si="0"/>
        <v/>
      </c>
      <c r="M37" s="34">
        <f t="shared" si="1"/>
        <v>0</v>
      </c>
      <c r="N37" s="24"/>
    </row>
    <row r="38" spans="1:14" ht="18.75" x14ac:dyDescent="0.3">
      <c r="A38" s="33"/>
      <c r="B38" s="21" t="str">
        <f>IFERROR(VLOOKUP($A38,'Product List'!$A$2:I231,2,FALSE)," ")</f>
        <v xml:space="preserve"> </v>
      </c>
      <c r="C38" s="21" t="str">
        <f>IFERROR(VLOOKUP($A38,'Product List'!$A$2:$I$231,3,FALSE)," ")</f>
        <v xml:space="preserve"> </v>
      </c>
      <c r="D38" s="21" t="str">
        <f>IFERROR(VLOOKUP($A38,'Product List'!$A$2:$I$231,4,FALSE)," ")</f>
        <v xml:space="preserve"> </v>
      </c>
      <c r="E38" s="21" t="str">
        <f>IFERROR(VLOOKUP($A38,'Product List'!$A$2:$I$231,5,FALSE)," ")</f>
        <v xml:space="preserve"> </v>
      </c>
      <c r="F38" s="22" t="str">
        <f>IFERROR(VLOOKUP($A38,'Product List'!$A$2:$I$231,7,FALSE)," ")</f>
        <v xml:space="preserve"> </v>
      </c>
      <c r="G38" s="22" t="str">
        <f>IFERROR(VLOOKUP($A38,'Product List'!$A$2:$I$231,8,FALSE)," ")</f>
        <v xml:space="preserve"> </v>
      </c>
      <c r="H38" s="21" t="str">
        <f>IFERROR(VLOOKUP($A38,'Product List'!$A$2:$I$231,6,FALSE)," ")</f>
        <v xml:space="preserve"> </v>
      </c>
      <c r="I38" s="23" t="str">
        <f>IFERROR(VLOOKUP($A38,'Product List'!A2:I231,9,FALSE)," ")</f>
        <v xml:space="preserve"> </v>
      </c>
      <c r="J38" s="32"/>
      <c r="K38" s="32"/>
      <c r="L38" s="40" t="str">
        <f t="shared" si="0"/>
        <v/>
      </c>
      <c r="M38" s="34">
        <f t="shared" si="1"/>
        <v>0</v>
      </c>
      <c r="N38" s="24"/>
    </row>
    <row r="39" spans="1:14" ht="18.75" x14ac:dyDescent="0.3">
      <c r="A39" s="33"/>
      <c r="B39" s="21" t="str">
        <f>IFERROR(VLOOKUP($A39,'Product List'!$A$2:I231,2,FALSE)," ")</f>
        <v xml:space="preserve"> </v>
      </c>
      <c r="C39" s="21" t="str">
        <f>IFERROR(VLOOKUP($A39,'Product List'!$A$2:$I$231,3,FALSE)," ")</f>
        <v xml:space="preserve"> </v>
      </c>
      <c r="D39" s="21" t="str">
        <f>IFERROR(VLOOKUP($A39,'Product List'!$A$2:$I$231,4,FALSE)," ")</f>
        <v xml:space="preserve"> </v>
      </c>
      <c r="E39" s="21" t="str">
        <f>IFERROR(VLOOKUP($A39,'Product List'!$A$2:$I$231,5,FALSE)," ")</f>
        <v xml:space="preserve"> </v>
      </c>
      <c r="F39" s="22" t="str">
        <f>IFERROR(VLOOKUP($A39,'Product List'!$A$2:$I$231,7,FALSE)," ")</f>
        <v xml:space="preserve"> </v>
      </c>
      <c r="G39" s="22" t="str">
        <f>IFERROR(VLOOKUP($A39,'Product List'!$A$2:$I$231,8,FALSE)," ")</f>
        <v xml:space="preserve"> </v>
      </c>
      <c r="H39" s="21" t="str">
        <f>IFERROR(VLOOKUP($A39,'Product List'!$A$2:$I$231,6,FALSE)," ")</f>
        <v xml:space="preserve"> </v>
      </c>
      <c r="I39" s="23" t="str">
        <f>IFERROR(VLOOKUP($A39,'Product List'!A2:I231,9,FALSE)," ")</f>
        <v xml:space="preserve"> </v>
      </c>
      <c r="J39" s="32"/>
      <c r="K39" s="32"/>
      <c r="L39" s="40" t="str">
        <f t="shared" si="0"/>
        <v/>
      </c>
      <c r="M39" s="34">
        <f t="shared" si="1"/>
        <v>0</v>
      </c>
      <c r="N39" s="24"/>
    </row>
    <row r="40" spans="1:14" ht="18.75" x14ac:dyDescent="0.3">
      <c r="A40" s="33"/>
      <c r="B40" s="21" t="str">
        <f>IFERROR(VLOOKUP($A40,'Product List'!$A$2:I231,2,FALSE)," ")</f>
        <v xml:space="preserve"> </v>
      </c>
      <c r="C40" s="21" t="str">
        <f>IFERROR(VLOOKUP($A40,'Product List'!$A$2:$I$231,3,FALSE)," ")</f>
        <v xml:space="preserve"> </v>
      </c>
      <c r="D40" s="21" t="str">
        <f>IFERROR(VLOOKUP($A40,'Product List'!$A$2:$I$231,4,FALSE)," ")</f>
        <v xml:space="preserve"> </v>
      </c>
      <c r="E40" s="21" t="str">
        <f>IFERROR(VLOOKUP($A40,'Product List'!$A$2:$I$231,5,FALSE)," ")</f>
        <v xml:space="preserve"> </v>
      </c>
      <c r="F40" s="22" t="str">
        <f>IFERROR(VLOOKUP($A40,'Product List'!$A$2:$I$231,7,FALSE)," ")</f>
        <v xml:space="preserve"> </v>
      </c>
      <c r="G40" s="22" t="str">
        <f>IFERROR(VLOOKUP($A40,'Product List'!$A$2:$I$231,8,FALSE)," ")</f>
        <v xml:space="preserve"> </v>
      </c>
      <c r="H40" s="21" t="str">
        <f>IFERROR(VLOOKUP($A40,'Product List'!$A$2:$I$231,6,FALSE)," ")</f>
        <v xml:space="preserve"> </v>
      </c>
      <c r="I40" s="23" t="str">
        <f>IFERROR(VLOOKUP($A40,'Product List'!A2:I231,9,FALSE)," ")</f>
        <v xml:space="preserve"> </v>
      </c>
      <c r="J40" s="32"/>
      <c r="K40" s="32"/>
      <c r="L40" s="40" t="str">
        <f t="shared" si="0"/>
        <v/>
      </c>
      <c r="M40" s="34">
        <f t="shared" si="1"/>
        <v>0</v>
      </c>
      <c r="N40" s="24"/>
    </row>
    <row r="41" spans="1:14" ht="18.75" x14ac:dyDescent="0.3">
      <c r="A41" s="33"/>
      <c r="B41" s="21" t="str">
        <f>IFERROR(VLOOKUP($A41,'Product List'!$A$2:I231,2,FALSE)," ")</f>
        <v xml:space="preserve"> </v>
      </c>
      <c r="C41" s="21" t="str">
        <f>IFERROR(VLOOKUP($A41,'Product List'!$A$2:$I$231,3,FALSE)," ")</f>
        <v xml:space="preserve"> </v>
      </c>
      <c r="D41" s="21" t="str">
        <f>IFERROR(VLOOKUP($A41,'Product List'!$A$2:$I$231,4,FALSE)," ")</f>
        <v xml:space="preserve"> </v>
      </c>
      <c r="E41" s="21" t="str">
        <f>IFERROR(VLOOKUP($A41,'Product List'!$A$2:$I$231,5,FALSE)," ")</f>
        <v xml:space="preserve"> </v>
      </c>
      <c r="F41" s="22" t="str">
        <f>IFERROR(VLOOKUP($A41,'Product List'!$A$2:$I$231,7,FALSE)," ")</f>
        <v xml:space="preserve"> </v>
      </c>
      <c r="G41" s="22" t="str">
        <f>IFERROR(VLOOKUP($A41,'Product List'!$A$2:$I$231,8,FALSE)," ")</f>
        <v xml:space="preserve"> </v>
      </c>
      <c r="H41" s="21" t="str">
        <f>IFERROR(VLOOKUP($A41,'Product List'!$A$2:$I$231,6,FALSE)," ")</f>
        <v xml:space="preserve"> </v>
      </c>
      <c r="I41" s="23" t="str">
        <f>IFERROR(VLOOKUP($A41,'Product List'!A2:I231,9,FALSE)," ")</f>
        <v xml:space="preserve"> </v>
      </c>
      <c r="J41" s="32"/>
      <c r="K41" s="32"/>
      <c r="L41" s="40" t="str">
        <f t="shared" si="0"/>
        <v/>
      </c>
      <c r="M41" s="34">
        <f t="shared" si="1"/>
        <v>0</v>
      </c>
      <c r="N41" s="24"/>
    </row>
    <row r="42" spans="1:14" ht="18.75" x14ac:dyDescent="0.3">
      <c r="A42" s="33"/>
      <c r="B42" s="21" t="str">
        <f>IFERROR(VLOOKUP($A42,'Product List'!$A$2:I231,2,FALSE)," ")</f>
        <v xml:space="preserve"> </v>
      </c>
      <c r="C42" s="21" t="str">
        <f>IFERROR(VLOOKUP($A42,'Product List'!$A$2:$I$231,3,FALSE)," ")</f>
        <v xml:space="preserve"> </v>
      </c>
      <c r="D42" s="21" t="str">
        <f>IFERROR(VLOOKUP($A42,'Product List'!$A$2:$I$231,4,FALSE)," ")</f>
        <v xml:space="preserve"> </v>
      </c>
      <c r="E42" s="21" t="str">
        <f>IFERROR(VLOOKUP($A42,'Product List'!$A$2:$I$231,5,FALSE)," ")</f>
        <v xml:space="preserve"> </v>
      </c>
      <c r="F42" s="22" t="str">
        <f>IFERROR(VLOOKUP($A42,'Product List'!$A$2:$I$231,7,FALSE)," ")</f>
        <v xml:space="preserve"> </v>
      </c>
      <c r="G42" s="22" t="str">
        <f>IFERROR(VLOOKUP($A42,'Product List'!$A$2:$I$231,8,FALSE)," ")</f>
        <v xml:space="preserve"> </v>
      </c>
      <c r="H42" s="21" t="str">
        <f>IFERROR(VLOOKUP($A42,'Product List'!$A$2:$I$231,6,FALSE)," ")</f>
        <v xml:space="preserve"> </v>
      </c>
      <c r="I42" s="23" t="str">
        <f>IFERROR(VLOOKUP($A42,'Product List'!A2:I231,9,FALSE)," ")</f>
        <v xml:space="preserve"> </v>
      </c>
      <c r="J42" s="32"/>
      <c r="K42" s="32"/>
      <c r="L42" s="40" t="str">
        <f t="shared" si="0"/>
        <v/>
      </c>
      <c r="M42" s="34">
        <f t="shared" si="1"/>
        <v>0</v>
      </c>
      <c r="N42" s="24"/>
    </row>
    <row r="43" spans="1:14" ht="18.75" x14ac:dyDescent="0.3">
      <c r="A43" s="33"/>
      <c r="B43" s="21" t="str">
        <f>IFERROR(VLOOKUP($A43,'Product List'!$A$2:I231,2,FALSE)," ")</f>
        <v xml:space="preserve"> </v>
      </c>
      <c r="C43" s="21" t="str">
        <f>IFERROR(VLOOKUP($A43,'Product List'!$A$2:$I$231,3,FALSE)," ")</f>
        <v xml:space="preserve"> </v>
      </c>
      <c r="D43" s="21" t="str">
        <f>IFERROR(VLOOKUP($A43,'Product List'!$A$2:$I$231,4,FALSE)," ")</f>
        <v xml:space="preserve"> </v>
      </c>
      <c r="E43" s="21" t="str">
        <f>IFERROR(VLOOKUP($A43,'Product List'!$A$2:$I$231,5,FALSE)," ")</f>
        <v xml:space="preserve"> </v>
      </c>
      <c r="F43" s="22" t="str">
        <f>IFERROR(VLOOKUP($A43,'Product List'!$A$2:$I$231,7,FALSE)," ")</f>
        <v xml:space="preserve"> </v>
      </c>
      <c r="G43" s="22" t="str">
        <f>IFERROR(VLOOKUP($A43,'Product List'!$A$2:$I$231,8,FALSE)," ")</f>
        <v xml:space="preserve"> </v>
      </c>
      <c r="H43" s="21" t="str">
        <f>IFERROR(VLOOKUP($A43,'Product List'!$A$2:$I$231,6,FALSE)," ")</f>
        <v xml:space="preserve"> </v>
      </c>
      <c r="I43" s="23" t="str">
        <f>IFERROR(VLOOKUP($A43,'Product List'!A2:I231,9,FALSE)," ")</f>
        <v xml:space="preserve"> </v>
      </c>
      <c r="J43" s="32"/>
      <c r="K43" s="32"/>
      <c r="L43" s="40" t="str">
        <f t="shared" si="0"/>
        <v/>
      </c>
      <c r="M43" s="34">
        <f t="shared" si="1"/>
        <v>0</v>
      </c>
      <c r="N43" s="24"/>
    </row>
    <row r="44" spans="1:14" ht="18.75" x14ac:dyDescent="0.3">
      <c r="A44" s="33"/>
      <c r="B44" s="21" t="str">
        <f>IFERROR(VLOOKUP($A44,'Product List'!$A$2:I231,2,FALSE)," ")</f>
        <v xml:space="preserve"> </v>
      </c>
      <c r="C44" s="21" t="str">
        <f>IFERROR(VLOOKUP($A44,'Product List'!$A$2:$I$231,3,FALSE)," ")</f>
        <v xml:space="preserve"> </v>
      </c>
      <c r="D44" s="21" t="str">
        <f>IFERROR(VLOOKUP($A44,'Product List'!$A$2:$I$231,4,FALSE)," ")</f>
        <v xml:space="preserve"> </v>
      </c>
      <c r="E44" s="21" t="str">
        <f>IFERROR(VLOOKUP($A44,'Product List'!$A$2:$I$231,5,FALSE)," ")</f>
        <v xml:space="preserve"> </v>
      </c>
      <c r="F44" s="22" t="str">
        <f>IFERROR(VLOOKUP($A44,'Product List'!$A$2:$I$231,7,FALSE)," ")</f>
        <v xml:space="preserve"> </v>
      </c>
      <c r="G44" s="22" t="str">
        <f>IFERROR(VLOOKUP($A44,'Product List'!$A$2:$I$231,8,FALSE)," ")</f>
        <v xml:space="preserve"> </v>
      </c>
      <c r="H44" s="21" t="str">
        <f>IFERROR(VLOOKUP($A44,'Product List'!$A$2:$I$231,6,FALSE)," ")</f>
        <v xml:space="preserve"> </v>
      </c>
      <c r="I44" s="23" t="str">
        <f>IFERROR(VLOOKUP($A44,'Product List'!A2:I231,9,FALSE)," ")</f>
        <v xml:space="preserve"> </v>
      </c>
      <c r="J44" s="32"/>
      <c r="K44" s="32"/>
      <c r="L44" s="40" t="str">
        <f t="shared" si="0"/>
        <v/>
      </c>
      <c r="M44" s="34">
        <f t="shared" si="1"/>
        <v>0</v>
      </c>
      <c r="N44" s="24"/>
    </row>
    <row r="45" spans="1:14" ht="18.75" x14ac:dyDescent="0.3">
      <c r="A45" s="33"/>
      <c r="B45" s="21" t="str">
        <f>IFERROR(VLOOKUP($A45,'Product List'!$A$2:I231,2,FALSE)," ")</f>
        <v xml:space="preserve"> </v>
      </c>
      <c r="C45" s="21" t="str">
        <f>IFERROR(VLOOKUP($A45,'Product List'!$A$2:$I$231,3,FALSE)," ")</f>
        <v xml:space="preserve"> </v>
      </c>
      <c r="D45" s="21" t="str">
        <f>IFERROR(VLOOKUP($A45,'Product List'!$A$2:$I$231,4,FALSE)," ")</f>
        <v xml:space="preserve"> </v>
      </c>
      <c r="E45" s="21" t="str">
        <f>IFERROR(VLOOKUP($A45,'Product List'!$A$2:$I$231,5,FALSE)," ")</f>
        <v xml:space="preserve"> </v>
      </c>
      <c r="F45" s="22" t="str">
        <f>IFERROR(VLOOKUP($A45,'Product List'!$A$2:$I$231,7,FALSE)," ")</f>
        <v xml:space="preserve"> </v>
      </c>
      <c r="G45" s="22" t="str">
        <f>IFERROR(VLOOKUP($A45,'Product List'!$A$2:$I$231,8,FALSE)," ")</f>
        <v xml:space="preserve"> </v>
      </c>
      <c r="H45" s="21" t="str">
        <f>IFERROR(VLOOKUP($A45,'Product List'!$A$2:$I$231,6,FALSE)," ")</f>
        <v xml:space="preserve"> </v>
      </c>
      <c r="I45" s="23" t="str">
        <f>IFERROR(VLOOKUP($A45,'Product List'!A2:I231,9,FALSE)," ")</f>
        <v xml:space="preserve"> </v>
      </c>
      <c r="J45" s="32"/>
      <c r="K45" s="32"/>
      <c r="L45" s="40" t="str">
        <f t="shared" si="0"/>
        <v/>
      </c>
      <c r="M45" s="34">
        <f t="shared" si="1"/>
        <v>0</v>
      </c>
      <c r="N45" s="24"/>
    </row>
    <row r="46" spans="1:14" ht="18.75" x14ac:dyDescent="0.3">
      <c r="A46" s="33"/>
      <c r="B46" s="21" t="str">
        <f>IFERROR(VLOOKUP($A46,'Product List'!$A$2:I231,2,FALSE)," ")</f>
        <v xml:space="preserve"> </v>
      </c>
      <c r="C46" s="21" t="str">
        <f>IFERROR(VLOOKUP($A46,'Product List'!$A$2:$I$231,3,FALSE)," ")</f>
        <v xml:space="preserve"> </v>
      </c>
      <c r="D46" s="21" t="str">
        <f>IFERROR(VLOOKUP($A46,'Product List'!$A$2:$I$231,4,FALSE)," ")</f>
        <v xml:space="preserve"> </v>
      </c>
      <c r="E46" s="21" t="str">
        <f>IFERROR(VLOOKUP($A46,'Product List'!$A$2:$I$231,5,FALSE)," ")</f>
        <v xml:space="preserve"> </v>
      </c>
      <c r="F46" s="22" t="str">
        <f>IFERROR(VLOOKUP($A46,'Product List'!$A$2:$I$231,7,FALSE)," ")</f>
        <v xml:space="preserve"> </v>
      </c>
      <c r="G46" s="22" t="str">
        <f>IFERROR(VLOOKUP($A46,'Product List'!$A$2:$I$231,8,FALSE)," ")</f>
        <v xml:space="preserve"> </v>
      </c>
      <c r="H46" s="21" t="str">
        <f>IFERROR(VLOOKUP($A46,'Product List'!$A$2:$I$231,6,FALSE)," ")</f>
        <v xml:space="preserve"> </v>
      </c>
      <c r="I46" s="23" t="str">
        <f>IFERROR(VLOOKUP($A46,'Product List'!A2:I231,9,FALSE)," ")</f>
        <v xml:space="preserve"> </v>
      </c>
      <c r="J46" s="32"/>
      <c r="K46" s="32"/>
      <c r="L46" s="40" t="str">
        <f t="shared" si="0"/>
        <v/>
      </c>
      <c r="M46" s="34">
        <f t="shared" si="1"/>
        <v>0</v>
      </c>
      <c r="N46" s="24"/>
    </row>
    <row r="47" spans="1:14" ht="18.75" x14ac:dyDescent="0.3">
      <c r="A47" s="33"/>
      <c r="B47" s="21" t="str">
        <f>IFERROR(VLOOKUP($A47,'Product List'!$A$2:I231,2,FALSE)," ")</f>
        <v xml:space="preserve"> </v>
      </c>
      <c r="C47" s="21" t="str">
        <f>IFERROR(VLOOKUP($A47,'Product List'!$A$2:$I$231,3,FALSE)," ")</f>
        <v xml:space="preserve"> </v>
      </c>
      <c r="D47" s="21" t="str">
        <f>IFERROR(VLOOKUP($A47,'Product List'!$A$2:$I$231,4,FALSE)," ")</f>
        <v xml:space="preserve"> </v>
      </c>
      <c r="E47" s="21" t="str">
        <f>IFERROR(VLOOKUP($A47,'Product List'!$A$2:$I$231,5,FALSE)," ")</f>
        <v xml:space="preserve"> </v>
      </c>
      <c r="F47" s="22" t="str">
        <f>IFERROR(VLOOKUP($A47,'Product List'!$A$2:$I$231,7,FALSE)," ")</f>
        <v xml:space="preserve"> </v>
      </c>
      <c r="G47" s="22" t="str">
        <f>IFERROR(VLOOKUP($A47,'Product List'!$A$2:$I$231,8,FALSE)," ")</f>
        <v xml:space="preserve"> </v>
      </c>
      <c r="H47" s="21" t="str">
        <f>IFERROR(VLOOKUP($A47,'Product List'!$A$2:$I$231,6,FALSE)," ")</f>
        <v xml:space="preserve"> </v>
      </c>
      <c r="I47" s="23" t="str">
        <f>IFERROR(VLOOKUP($A47,'Product List'!A2:I231,9,FALSE)," ")</f>
        <v xml:space="preserve"> </v>
      </c>
      <c r="J47" s="32"/>
      <c r="K47" s="32"/>
      <c r="L47" s="40" t="str">
        <f t="shared" si="0"/>
        <v/>
      </c>
      <c r="M47" s="34">
        <f t="shared" si="1"/>
        <v>0</v>
      </c>
      <c r="N47" s="24"/>
    </row>
    <row r="48" spans="1:14" ht="18.75" x14ac:dyDescent="0.3">
      <c r="A48" s="33"/>
      <c r="B48" s="21" t="str">
        <f>IFERROR(VLOOKUP($A48,'Product List'!$A$2:I231,2,FALSE)," ")</f>
        <v xml:space="preserve"> </v>
      </c>
      <c r="C48" s="21" t="str">
        <f>IFERROR(VLOOKUP($A48,'Product List'!$A$2:$I$231,3,FALSE)," ")</f>
        <v xml:space="preserve"> </v>
      </c>
      <c r="D48" s="21" t="str">
        <f>IFERROR(VLOOKUP($A48,'Product List'!$A$2:$I$231,4,FALSE)," ")</f>
        <v xml:space="preserve"> </v>
      </c>
      <c r="E48" s="21" t="str">
        <f>IFERROR(VLOOKUP($A48,'Product List'!$A$2:$I$231,5,FALSE)," ")</f>
        <v xml:space="preserve"> </v>
      </c>
      <c r="F48" s="22" t="str">
        <f>IFERROR(VLOOKUP($A48,'Product List'!$A$2:$I$231,7,FALSE)," ")</f>
        <v xml:space="preserve"> </v>
      </c>
      <c r="G48" s="22" t="str">
        <f>IFERROR(VLOOKUP($A48,'Product List'!$A$2:$I$231,8,FALSE)," ")</f>
        <v xml:space="preserve"> </v>
      </c>
      <c r="H48" s="21" t="str">
        <f>IFERROR(VLOOKUP($A48,'Product List'!$A$2:$I$231,6,FALSE)," ")</f>
        <v xml:space="preserve"> </v>
      </c>
      <c r="I48" s="23" t="str">
        <f>IFERROR(VLOOKUP($A48,'Product List'!A2:I231,9,FALSE)," ")</f>
        <v xml:space="preserve"> </v>
      </c>
      <c r="J48" s="32"/>
      <c r="K48" s="32"/>
      <c r="L48" s="40" t="str">
        <f t="shared" si="0"/>
        <v/>
      </c>
      <c r="M48" s="34">
        <f t="shared" si="1"/>
        <v>0</v>
      </c>
      <c r="N48" s="24"/>
    </row>
    <row r="49" spans="1:15" ht="18.75" x14ac:dyDescent="0.3">
      <c r="A49" s="33"/>
      <c r="B49" s="21" t="str">
        <f>IFERROR(VLOOKUP($A49,'Product List'!$A$2:I231,2,FALSE)," ")</f>
        <v xml:space="preserve"> </v>
      </c>
      <c r="C49" s="21" t="str">
        <f>IFERROR(VLOOKUP($A49,'Product List'!$A$2:$I$231,3,FALSE)," ")</f>
        <v xml:space="preserve"> </v>
      </c>
      <c r="D49" s="21" t="str">
        <f>IFERROR(VLOOKUP($A49,'Product List'!$A$2:$I$231,4,FALSE)," ")</f>
        <v xml:space="preserve"> </v>
      </c>
      <c r="E49" s="21" t="str">
        <f>IFERROR(VLOOKUP($A49,'Product List'!$A$2:$I$231,5,FALSE)," ")</f>
        <v xml:space="preserve"> </v>
      </c>
      <c r="F49" s="22" t="str">
        <f>IFERROR(VLOOKUP($A49,'Product List'!$A$2:$I$231,7,FALSE)," ")</f>
        <v xml:space="preserve"> </v>
      </c>
      <c r="G49" s="22" t="str">
        <f>IFERROR(VLOOKUP($A49,'Product List'!$A$2:$I$231,8,FALSE)," ")</f>
        <v xml:space="preserve"> </v>
      </c>
      <c r="H49" s="21" t="str">
        <f>IFERROR(VLOOKUP($A49,'Product List'!$A$2:$I$231,6,FALSE)," ")</f>
        <v xml:space="preserve"> </v>
      </c>
      <c r="I49" s="23" t="str">
        <f>IFERROR(VLOOKUP($A49,'Product List'!A2:I231,9,FALSE)," ")</f>
        <v xml:space="preserve"> </v>
      </c>
      <c r="J49" s="32"/>
      <c r="K49" s="32"/>
      <c r="L49" s="40" t="str">
        <f t="shared" si="0"/>
        <v/>
      </c>
      <c r="M49" s="34">
        <f t="shared" si="1"/>
        <v>0</v>
      </c>
      <c r="N49" s="24"/>
    </row>
    <row r="50" spans="1:15" ht="18.75" x14ac:dyDescent="0.3">
      <c r="A50" s="33"/>
      <c r="B50" s="21" t="str">
        <f>IFERROR(VLOOKUP($A50,'Product List'!$A$2:I231,2,FALSE)," ")</f>
        <v xml:space="preserve"> </v>
      </c>
      <c r="C50" s="21" t="str">
        <f>IFERROR(VLOOKUP($A50,'Product List'!$A$2:$I$231,3,FALSE)," ")</f>
        <v xml:space="preserve"> </v>
      </c>
      <c r="D50" s="21" t="str">
        <f>IFERROR(VLOOKUP($A50,'Product List'!$A$2:$I$231,4,FALSE)," ")</f>
        <v xml:space="preserve"> </v>
      </c>
      <c r="E50" s="21" t="str">
        <f>IFERROR(VLOOKUP($A50,'Product List'!$A$2:$I$231,5,FALSE)," ")</f>
        <v xml:space="preserve"> </v>
      </c>
      <c r="F50" s="22" t="str">
        <f>IFERROR(VLOOKUP($A50,'Product List'!$A$2:$I$231,7,FALSE)," ")</f>
        <v xml:space="preserve"> </v>
      </c>
      <c r="G50" s="22" t="str">
        <f>IFERROR(VLOOKUP($A50,'Product List'!$A$2:$I$231,8,FALSE)," ")</f>
        <v xml:space="preserve"> </v>
      </c>
      <c r="H50" s="21" t="str">
        <f>IFERROR(VLOOKUP($A50,'Product List'!$A$2:$I$231,6,FALSE)," ")</f>
        <v xml:space="preserve"> </v>
      </c>
      <c r="I50" s="23" t="str">
        <f>IFERROR(VLOOKUP($A50,'Product List'!A2:I231,9,FALSE)," ")</f>
        <v xml:space="preserve"> </v>
      </c>
      <c r="J50" s="32"/>
      <c r="K50" s="32"/>
      <c r="L50" s="40" t="str">
        <f t="shared" si="0"/>
        <v/>
      </c>
      <c r="M50" s="34">
        <f t="shared" si="1"/>
        <v>0</v>
      </c>
      <c r="N50" s="24"/>
    </row>
    <row r="51" spans="1:15" ht="18.75" x14ac:dyDescent="0.3">
      <c r="A51" s="33"/>
      <c r="B51" s="21" t="str">
        <f>IFERROR(VLOOKUP($A51,'Product List'!$A$2:I231,2,FALSE)," ")</f>
        <v xml:space="preserve"> </v>
      </c>
      <c r="C51" s="21" t="str">
        <f>IFERROR(VLOOKUP($A51,'Product List'!$A$2:$I$231,3,FALSE)," ")</f>
        <v xml:space="preserve"> </v>
      </c>
      <c r="D51" s="21" t="str">
        <f>IFERROR(VLOOKUP($A51,'Product List'!$A$2:$I$231,4,FALSE)," ")</f>
        <v xml:space="preserve"> </v>
      </c>
      <c r="E51" s="21" t="str">
        <f>IFERROR(VLOOKUP($A51,'Product List'!$A$2:$I$231,5,FALSE)," ")</f>
        <v xml:space="preserve"> </v>
      </c>
      <c r="F51" s="22" t="str">
        <f>IFERROR(VLOOKUP($A51,'Product List'!$A$2:$I$231,7,FALSE)," ")</f>
        <v xml:space="preserve"> </v>
      </c>
      <c r="G51" s="22" t="str">
        <f>IFERROR(VLOOKUP($A51,'Product List'!$A$2:$I$231,8,FALSE)," ")</f>
        <v xml:space="preserve"> </v>
      </c>
      <c r="H51" s="21" t="str">
        <f>IFERROR(VLOOKUP($A51,'Product List'!$A$2:$I$231,6,FALSE)," ")</f>
        <v xml:space="preserve"> </v>
      </c>
      <c r="I51" s="23" t="str">
        <f>IFERROR(VLOOKUP($A51,'Product List'!A2:I231,9,FALSE)," ")</f>
        <v xml:space="preserve"> </v>
      </c>
      <c r="J51" s="32"/>
      <c r="K51" s="32"/>
      <c r="L51" s="40" t="str">
        <f t="shared" si="0"/>
        <v/>
      </c>
      <c r="M51" s="34">
        <f t="shared" si="1"/>
        <v>0</v>
      </c>
      <c r="N51" s="24"/>
    </row>
    <row r="52" spans="1:15" ht="18.75" x14ac:dyDescent="0.3">
      <c r="A52" s="33"/>
      <c r="B52" s="21" t="str">
        <f>IFERROR(VLOOKUP($A52,'Product List'!$A$2:I231,2,FALSE)," ")</f>
        <v xml:space="preserve"> </v>
      </c>
      <c r="C52" s="21" t="str">
        <f>IFERROR(VLOOKUP($A52,'Product List'!$A$2:$I$231,3,FALSE)," ")</f>
        <v xml:space="preserve"> </v>
      </c>
      <c r="D52" s="21" t="str">
        <f>IFERROR(VLOOKUP($A52,'Product List'!$A$2:$I$231,4,FALSE)," ")</f>
        <v xml:space="preserve"> </v>
      </c>
      <c r="E52" s="21" t="str">
        <f>IFERROR(VLOOKUP($A52,'Product List'!$A$2:$I$231,5,FALSE)," ")</f>
        <v xml:space="preserve"> </v>
      </c>
      <c r="F52" s="22" t="str">
        <f>IFERROR(VLOOKUP($A52,'Product List'!$A$2:$I$231,7,FALSE)," ")</f>
        <v xml:space="preserve"> </v>
      </c>
      <c r="G52" s="22" t="str">
        <f>IFERROR(VLOOKUP($A52,'Product List'!$A$2:$I$231,8,FALSE)," ")</f>
        <v xml:space="preserve"> </v>
      </c>
      <c r="H52" s="21" t="str">
        <f>IFERROR(VLOOKUP($A52,'Product List'!$A$2:$I$231,6,FALSE)," ")</f>
        <v xml:space="preserve"> </v>
      </c>
      <c r="I52" s="23" t="str">
        <f>IFERROR(VLOOKUP($A52,'Product List'!A2:I231,9,FALSE)," ")</f>
        <v xml:space="preserve"> </v>
      </c>
      <c r="J52" s="32"/>
      <c r="K52" s="32"/>
      <c r="L52" s="40" t="str">
        <f t="shared" si="0"/>
        <v/>
      </c>
      <c r="M52" s="34">
        <f t="shared" si="1"/>
        <v>0</v>
      </c>
      <c r="N52" s="24"/>
    </row>
    <row r="53" spans="1:15" ht="18.75" x14ac:dyDescent="0.3">
      <c r="A53" s="33"/>
      <c r="B53" s="21" t="str">
        <f>IFERROR(VLOOKUP($A53,'Product List'!$A$2:I231,2,FALSE)," ")</f>
        <v xml:space="preserve"> </v>
      </c>
      <c r="C53" s="21" t="str">
        <f>IFERROR(VLOOKUP($A53,'Product List'!$A$2:$I$231,3,FALSE)," ")</f>
        <v xml:space="preserve"> </v>
      </c>
      <c r="D53" s="21" t="str">
        <f>IFERROR(VLOOKUP($A53,'Product List'!$A$2:$I$231,4,FALSE)," ")</f>
        <v xml:space="preserve"> </v>
      </c>
      <c r="E53" s="21" t="str">
        <f>IFERROR(VLOOKUP($A53,'Product List'!$A$2:$I$231,5,FALSE)," ")</f>
        <v xml:space="preserve"> </v>
      </c>
      <c r="F53" s="22" t="str">
        <f>IFERROR(VLOOKUP($A53,'Product List'!$A$2:$I$231,7,FALSE)," ")</f>
        <v xml:space="preserve"> </v>
      </c>
      <c r="G53" s="22" t="str">
        <f>IFERROR(VLOOKUP($A53,'Product List'!$A$2:$I$231,8,FALSE)," ")</f>
        <v xml:space="preserve"> </v>
      </c>
      <c r="H53" s="21" t="str">
        <f>IFERROR(VLOOKUP($A53,'Product List'!$A$2:$I$231,6,FALSE)," ")</f>
        <v xml:space="preserve"> </v>
      </c>
      <c r="I53" s="23" t="str">
        <f>IFERROR(VLOOKUP($A53,'Product List'!A2:I231,9,FALSE)," ")</f>
        <v xml:space="preserve"> </v>
      </c>
      <c r="J53" s="32"/>
      <c r="K53" s="32"/>
      <c r="L53" s="40" t="str">
        <f t="shared" si="0"/>
        <v/>
      </c>
      <c r="M53" s="34">
        <f t="shared" si="1"/>
        <v>0</v>
      </c>
      <c r="N53" s="24"/>
    </row>
    <row r="54" spans="1:15" ht="18.75" x14ac:dyDescent="0.3">
      <c r="A54" s="33"/>
      <c r="B54" s="21" t="str">
        <f>IFERROR(VLOOKUP($A54,'Product List'!$A$2:I231,2,FALSE)," ")</f>
        <v xml:space="preserve"> </v>
      </c>
      <c r="C54" s="21" t="str">
        <f>IFERROR(VLOOKUP($A54,'Product List'!$A$2:$I$231,3,FALSE)," ")</f>
        <v xml:space="preserve"> </v>
      </c>
      <c r="D54" s="21" t="str">
        <f>IFERROR(VLOOKUP($A54,'Product List'!$A$2:$I$231,4,FALSE)," ")</f>
        <v xml:space="preserve"> </v>
      </c>
      <c r="E54" s="21" t="str">
        <f>IFERROR(VLOOKUP($A54,'Product List'!$A$2:$I$231,5,FALSE)," ")</f>
        <v xml:space="preserve"> </v>
      </c>
      <c r="F54" s="22" t="str">
        <f>IFERROR(VLOOKUP($A54,'Product List'!$A$2:$I$231,7,FALSE)," ")</f>
        <v xml:space="preserve"> </v>
      </c>
      <c r="G54" s="22" t="str">
        <f>IFERROR(VLOOKUP($A54,'Product List'!$A$2:$I$231,8,FALSE)," ")</f>
        <v xml:space="preserve"> </v>
      </c>
      <c r="H54" s="21" t="str">
        <f>IFERROR(VLOOKUP($A54,'Product List'!$A$2:$I$231,6,FALSE)," ")</f>
        <v xml:space="preserve"> </v>
      </c>
      <c r="I54" s="23" t="str">
        <f>IFERROR(VLOOKUP($A54,'Product List'!A2:I231,9,FALSE)," ")</f>
        <v xml:space="preserve"> </v>
      </c>
      <c r="J54" s="32"/>
      <c r="K54" s="32"/>
      <c r="L54" s="40" t="str">
        <f t="shared" si="0"/>
        <v/>
      </c>
      <c r="M54" s="34">
        <f t="shared" si="1"/>
        <v>0</v>
      </c>
      <c r="N54" s="24"/>
    </row>
    <row r="55" spans="1:15" ht="18.75" x14ac:dyDescent="0.3">
      <c r="A55" s="33"/>
      <c r="B55" s="21" t="str">
        <f>IFERROR(VLOOKUP($A55,'Product List'!$A$2:I231,2,FALSE)," ")</f>
        <v xml:space="preserve"> </v>
      </c>
      <c r="C55" s="21" t="str">
        <f>IFERROR(VLOOKUP($A55,'Product List'!$A$2:$I$231,3,FALSE)," ")</f>
        <v xml:space="preserve"> </v>
      </c>
      <c r="D55" s="21" t="str">
        <f>IFERROR(VLOOKUP($A55,'Product List'!$A$2:$I$231,4,FALSE)," ")</f>
        <v xml:space="preserve"> </v>
      </c>
      <c r="E55" s="21" t="str">
        <f>IFERROR(VLOOKUP($A55,'Product List'!$A$2:$I$231,5,FALSE)," ")</f>
        <v xml:space="preserve"> </v>
      </c>
      <c r="F55" s="22" t="str">
        <f>IFERROR(VLOOKUP($A55,'Product List'!$A$2:$I$231,7,FALSE)," ")</f>
        <v xml:space="preserve"> </v>
      </c>
      <c r="G55" s="22" t="str">
        <f>IFERROR(VLOOKUP($A55,'Product List'!$A$2:$I$231,8,FALSE)," ")</f>
        <v xml:space="preserve"> </v>
      </c>
      <c r="H55" s="21" t="str">
        <f>IFERROR(VLOOKUP($A55,'Product List'!$A$2:$I$231,6,FALSE)," ")</f>
        <v xml:space="preserve"> </v>
      </c>
      <c r="I55" s="23" t="str">
        <f>IFERROR(VLOOKUP($A55,'Product List'!A2:I231,9,FALSE)," ")</f>
        <v xml:space="preserve"> </v>
      </c>
      <c r="J55" s="32"/>
      <c r="K55" s="32"/>
      <c r="L55" s="40" t="str">
        <f t="shared" si="0"/>
        <v/>
      </c>
      <c r="M55" s="34">
        <f t="shared" si="1"/>
        <v>0</v>
      </c>
      <c r="N55" s="24"/>
    </row>
    <row r="56" spans="1:15" ht="18.75" x14ac:dyDescent="0.3">
      <c r="A56" s="33"/>
      <c r="B56" s="21" t="str">
        <f>IFERROR(VLOOKUP($A56,'Product List'!$A$2:I231,2,FALSE)," ")</f>
        <v xml:space="preserve"> </v>
      </c>
      <c r="C56" s="21" t="str">
        <f>IFERROR(VLOOKUP($A56,'Product List'!$A$2:$I$231,3,FALSE)," ")</f>
        <v xml:space="preserve"> </v>
      </c>
      <c r="D56" s="21" t="str">
        <f>IFERROR(VLOOKUP($A56,'Product List'!$A$2:$I$231,4,FALSE)," ")</f>
        <v xml:space="preserve"> </v>
      </c>
      <c r="E56" s="21" t="str">
        <f>IFERROR(VLOOKUP($A56,'Product List'!$A$2:$I$231,5,FALSE)," ")</f>
        <v xml:space="preserve"> </v>
      </c>
      <c r="F56" s="22" t="str">
        <f>IFERROR(VLOOKUP($A56,'Product List'!$A$2:$I$231,7,FALSE)," ")</f>
        <v xml:space="preserve"> </v>
      </c>
      <c r="G56" s="22" t="str">
        <f>IFERROR(VLOOKUP($A56,'Product List'!$A$2:$I$231,8,FALSE)," ")</f>
        <v xml:space="preserve"> </v>
      </c>
      <c r="H56" s="21" t="str">
        <f>IFERROR(VLOOKUP($A56,'Product List'!$A$2:$I$231,6,FALSE)," ")</f>
        <v xml:space="preserve"> </v>
      </c>
      <c r="I56" s="23" t="str">
        <f>IFERROR(VLOOKUP($A56,'Product List'!A2:I231,9,FALSE)," ")</f>
        <v xml:space="preserve"> </v>
      </c>
      <c r="J56" s="32"/>
      <c r="K56" s="32"/>
      <c r="L56" s="40" t="str">
        <f t="shared" si="0"/>
        <v/>
      </c>
      <c r="M56" s="34">
        <f t="shared" si="1"/>
        <v>0</v>
      </c>
      <c r="N56" s="24"/>
    </row>
    <row r="57" spans="1:15" ht="18.75" x14ac:dyDescent="0.3">
      <c r="A57" s="33"/>
      <c r="B57" s="21" t="str">
        <f>IFERROR(VLOOKUP($A57,'Product List'!$A$2:I231,2,FALSE)," ")</f>
        <v xml:space="preserve"> </v>
      </c>
      <c r="C57" s="21" t="str">
        <f>IFERROR(VLOOKUP($A57,'Product List'!$A$2:$I$231,3,FALSE)," ")</f>
        <v xml:space="preserve"> </v>
      </c>
      <c r="D57" s="21" t="str">
        <f>IFERROR(VLOOKUP($A57,'Product List'!$A$2:$I$231,4,FALSE)," ")</f>
        <v xml:space="preserve"> </v>
      </c>
      <c r="E57" s="21" t="str">
        <f>IFERROR(VLOOKUP($A57,'Product List'!$A$2:$I$231,5,FALSE)," ")</f>
        <v xml:space="preserve"> </v>
      </c>
      <c r="F57" s="22" t="str">
        <f>IFERROR(VLOOKUP($A57,'Product List'!$A$2:$I$231,7,FALSE)," ")</f>
        <v xml:space="preserve"> </v>
      </c>
      <c r="G57" s="22" t="str">
        <f>IFERROR(VLOOKUP($A57,'Product List'!$A$2:$I$231,8,FALSE)," ")</f>
        <v xml:space="preserve"> </v>
      </c>
      <c r="H57" s="21" t="str">
        <f>IFERROR(VLOOKUP($A57,'Product List'!$A$2:$I$231,6,FALSE)," ")</f>
        <v xml:space="preserve"> </v>
      </c>
      <c r="I57" s="23" t="str">
        <f>IFERROR(VLOOKUP($A57,'Product List'!A2:I231,9,FALSE)," ")</f>
        <v xml:space="preserve"> </v>
      </c>
      <c r="J57" s="32"/>
      <c r="K57" s="32"/>
      <c r="L57" s="40" t="str">
        <f t="shared" si="0"/>
        <v/>
      </c>
      <c r="M57" s="34">
        <f t="shared" si="1"/>
        <v>0</v>
      </c>
      <c r="N57" s="24"/>
    </row>
    <row r="58" spans="1:15" ht="18.75" x14ac:dyDescent="0.3">
      <c r="A58" s="33"/>
      <c r="B58" s="21" t="str">
        <f>IFERROR(VLOOKUP($A58,'Product List'!$A$2:I231,2,FALSE)," ")</f>
        <v xml:space="preserve"> </v>
      </c>
      <c r="C58" s="21" t="str">
        <f>IFERROR(VLOOKUP($A58,'Product List'!$A$2:$I$231,3,FALSE)," ")</f>
        <v xml:space="preserve"> </v>
      </c>
      <c r="D58" s="21" t="str">
        <f>IFERROR(VLOOKUP($A58,'Product List'!$A$2:$I$231,4,FALSE)," ")</f>
        <v xml:space="preserve"> </v>
      </c>
      <c r="E58" s="21" t="str">
        <f>IFERROR(VLOOKUP($A58,'Product List'!$A$2:$I$231,5,FALSE)," ")</f>
        <v xml:space="preserve"> </v>
      </c>
      <c r="F58" s="22" t="str">
        <f>IFERROR(VLOOKUP($A58,'Product List'!$A$2:$I$231,7,FALSE)," ")</f>
        <v xml:space="preserve"> </v>
      </c>
      <c r="G58" s="22" t="str">
        <f>IFERROR(VLOOKUP($A58,'Product List'!$A$2:$I$231,8,FALSE)," ")</f>
        <v xml:space="preserve"> </v>
      </c>
      <c r="H58" s="21" t="str">
        <f>IFERROR(VLOOKUP($A58,'Product List'!$A$2:$I$231,6,FALSE)," ")</f>
        <v xml:space="preserve"> </v>
      </c>
      <c r="I58" s="23" t="str">
        <f>IFERROR(VLOOKUP($A58,'Product List'!A2:I231,9,FALSE)," ")</f>
        <v xml:space="preserve"> </v>
      </c>
      <c r="J58" s="32"/>
      <c r="K58" s="32"/>
      <c r="L58" s="40" t="str">
        <f t="shared" si="0"/>
        <v/>
      </c>
      <c r="M58" s="34">
        <f t="shared" si="1"/>
        <v>0</v>
      </c>
      <c r="N58" s="24"/>
    </row>
    <row r="59" spans="1:15" ht="18.75" x14ac:dyDescent="0.3">
      <c r="A59" s="33"/>
      <c r="B59" s="21" t="str">
        <f>IFERROR(VLOOKUP($A59,'Product List'!$A$2:I231,2,FALSE)," ")</f>
        <v xml:space="preserve"> </v>
      </c>
      <c r="C59" s="21" t="str">
        <f>IFERROR(VLOOKUP($A59,'Product List'!$A$2:$I$231,3,FALSE)," ")</f>
        <v xml:space="preserve"> </v>
      </c>
      <c r="D59" s="21" t="str">
        <f>IFERROR(VLOOKUP($A59,'Product List'!$A$2:$I$231,4,FALSE)," ")</f>
        <v xml:space="preserve"> </v>
      </c>
      <c r="E59" s="21" t="str">
        <f>IFERROR(VLOOKUP($A59,'Product List'!$A$2:$I$231,5,FALSE)," ")</f>
        <v xml:space="preserve"> </v>
      </c>
      <c r="F59" s="22" t="str">
        <f>IFERROR(VLOOKUP($A59,'Product List'!$A$2:$I$231,7,FALSE)," ")</f>
        <v xml:space="preserve"> </v>
      </c>
      <c r="G59" s="22" t="str">
        <f>IFERROR(VLOOKUP($A59,'Product List'!$A$2:$I$231,8,FALSE)," ")</f>
        <v xml:space="preserve"> </v>
      </c>
      <c r="H59" s="21" t="str">
        <f>IFERROR(VLOOKUP($A59,'Product List'!$A$2:$I$231,6,FALSE)," ")</f>
        <v xml:space="preserve"> </v>
      </c>
      <c r="I59" s="23" t="str">
        <f>IFERROR(VLOOKUP($A59,'Product List'!A2:I231,9,FALSE)," ")</f>
        <v xml:space="preserve"> </v>
      </c>
      <c r="J59" s="32"/>
      <c r="K59" s="32"/>
      <c r="L59" s="40" t="str">
        <f t="shared" si="0"/>
        <v/>
      </c>
      <c r="M59" s="34">
        <f t="shared" si="1"/>
        <v>0</v>
      </c>
      <c r="N59" s="24"/>
    </row>
    <row r="60" spans="1:15" ht="18.75" x14ac:dyDescent="0.3">
      <c r="A60" s="33"/>
      <c r="B60" s="21" t="str">
        <f>IFERROR(VLOOKUP($A60,'Product List'!$A$2:I231,2,FALSE)," ")</f>
        <v xml:space="preserve"> </v>
      </c>
      <c r="C60" s="21" t="str">
        <f>IFERROR(VLOOKUP($A60,'Product List'!$A$2:$I$231,3,FALSE)," ")</f>
        <v xml:space="preserve"> </v>
      </c>
      <c r="D60" s="21" t="str">
        <f>IFERROR(VLOOKUP($A60,'Product List'!$A$2:$I$231,4,FALSE)," ")</f>
        <v xml:space="preserve"> </v>
      </c>
      <c r="E60" s="21" t="str">
        <f>IFERROR(VLOOKUP($A60,'Product List'!$A$2:$I$231,5,FALSE)," ")</f>
        <v xml:space="preserve"> </v>
      </c>
      <c r="F60" s="22" t="str">
        <f>IFERROR(VLOOKUP($A60,'Product List'!$A$2:$I$231,7,FALSE)," ")</f>
        <v xml:space="preserve"> </v>
      </c>
      <c r="G60" s="22" t="str">
        <f>IFERROR(VLOOKUP($A60,'Product List'!$A$2:$I$231,8,FALSE)," ")</f>
        <v xml:space="preserve"> </v>
      </c>
      <c r="H60" s="21" t="str">
        <f>IFERROR(VLOOKUP($A60,'Product List'!$A$2:$I$231,6,FALSE)," ")</f>
        <v xml:space="preserve"> </v>
      </c>
      <c r="I60" s="23" t="str">
        <f>IFERROR(VLOOKUP($A60,'Product List'!A2:I231,9,FALSE)," ")</f>
        <v xml:space="preserve"> </v>
      </c>
      <c r="J60" s="32"/>
      <c r="K60" s="32"/>
      <c r="L60" s="40" t="str">
        <f t="shared" si="0"/>
        <v/>
      </c>
      <c r="M60" s="34">
        <f t="shared" si="1"/>
        <v>0</v>
      </c>
      <c r="N60" s="24"/>
    </row>
    <row r="61" spans="1:15" s="31" customFormat="1" ht="26.25" customHeight="1" thickBot="1" x14ac:dyDescent="0.3">
      <c r="A61" s="25" t="s">
        <v>23</v>
      </c>
      <c r="B61" s="26"/>
      <c r="C61" s="26"/>
      <c r="D61" s="26"/>
      <c r="E61" s="26"/>
      <c r="F61" s="26"/>
      <c r="G61" s="26"/>
      <c r="H61" s="26"/>
      <c r="I61" s="26"/>
      <c r="J61" s="27"/>
      <c r="K61" s="27">
        <f>SUM(K10:K60)</f>
        <v>0</v>
      </c>
      <c r="L61" s="27">
        <f>SUM(L10:L60)</f>
        <v>0</v>
      </c>
      <c r="M61" s="28">
        <f>SUM(M10:M60)</f>
        <v>0</v>
      </c>
      <c r="N61" s="29"/>
      <c r="O61" s="30"/>
    </row>
  </sheetData>
  <sheetProtection algorithmName="SHA-512" hashValue="vzSh3BWkLsFJLNcVFxikwoogukUPo3a5w9SZBXIS2Lbbzv5A3mHRTtr8G7pErc4gziGvODUBcSQ5go8oItp/TA==" saltValue="X0+9j9LxfU1wc7yVvtMAUA==" spinCount="100000" sheet="1" objects="1" scenarios="1"/>
  <protectedRanges>
    <protectedRange algorithmName="SHA-512" hashValue="WiLosSkyDEFGpvTQSW0W1FbB5uhnkxHlZ+L4OkhobL5+Dsj6PTufT+RzcP+96lASYhXuPLxVcm1WKOZpnmeaRQ==" saltValue="dfbI+n556n4Xx7ig+TRwBA==" spinCount="100000" sqref="B10:I60 L10:M61" name="Range1"/>
  </protectedRanges>
  <mergeCells count="14">
    <mergeCell ref="A1:N1"/>
    <mergeCell ref="I5:M5"/>
    <mergeCell ref="E5:G5"/>
    <mergeCell ref="E6:G6"/>
    <mergeCell ref="A4:N4"/>
    <mergeCell ref="A2:N3"/>
    <mergeCell ref="I6:M6"/>
    <mergeCell ref="A5:B5"/>
    <mergeCell ref="A6:B6"/>
    <mergeCell ref="A7:B7"/>
    <mergeCell ref="A8:B8"/>
    <mergeCell ref="D8:N8"/>
    <mergeCell ref="D7:N7"/>
    <mergeCell ref="C7:C8"/>
  </mergeCells>
  <conditionalFormatting sqref="A10:A60">
    <cfRule type="duplicateValues" dxfId="4" priority="1"/>
  </conditionalFormatting>
  <dataValidations count="4">
    <dataValidation type="date" allowBlank="1" showInputMessage="1" showErrorMessage="1" errorTitle="Date" error="Please add Delevey date" promptTitle="Date" prompt="Must add delevery date eg 01/03/2024" sqref="E6:G6" xr:uid="{3C1024AE-2FA3-48F9-981C-87BEEDDD649B}">
      <formula1>45717</formula1>
      <formula2>46022</formula2>
    </dataValidation>
    <dataValidation type="custom" allowBlank="1" showInputMessage="1" showErrorMessage="1" sqref="J1:J9 J61:J1048576" xr:uid="{CD4E5D58-C886-4F9D-923A-012806A8222C}">
      <formula1>OR(J2="",K2="")</formula1>
    </dataValidation>
    <dataValidation type="custom" allowBlank="1" showInputMessage="1" showErrorMessage="1" sqref="K10:L60" xr:uid="{F0102E18-7DC4-42A9-BC4B-2397EDF8DF05}">
      <formula1>OR(K10="",J10="")</formula1>
    </dataValidation>
    <dataValidation type="custom" showInputMessage="1" showErrorMessage="1" prompt="Order in Multiple of Case Size" sqref="J10:J60" xr:uid="{2A4CAF7E-6A1F-4600-A357-FED932464F31}">
      <formula1>AND(OR(J10="",K10=""),MOD(J10,E10)=0)</formula1>
    </dataValidation>
  </dataValidations>
  <hyperlinks>
    <hyperlink ref="D8" r:id="rId1" xr:uid="{30BF1B28-8473-48DF-ABCF-20544B3E5C4D}"/>
  </hyperlinks>
  <printOptions gridLines="1"/>
  <pageMargins left="0.23622047244094491" right="0" top="0.74803149606299213" bottom="0.74803149606299213" header="0.31496062992125984" footer="0.31496062992125984"/>
  <pageSetup paperSize="9" scale="5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4FF6F6BFE1F4DB95ED8775B48CA91" ma:contentTypeVersion="14" ma:contentTypeDescription="Create a new document." ma:contentTypeScope="" ma:versionID="c1fc9d6026aa8b6833eefb7bc7a075f0">
  <xsd:schema xmlns:xsd="http://www.w3.org/2001/XMLSchema" xmlns:xs="http://www.w3.org/2001/XMLSchema" xmlns:p="http://schemas.microsoft.com/office/2006/metadata/properties" xmlns:ns2="7b02d9b3-0750-4193-90ea-e2fce0096684" xmlns:ns3="fe0daf43-258d-42ef-b5ee-58830eb703bc" targetNamespace="http://schemas.microsoft.com/office/2006/metadata/properties" ma:root="true" ma:fieldsID="523b2b376a7675e1ec6d6ba82b9acc8b" ns2:_="" ns3:_="">
    <xsd:import namespace="7b02d9b3-0750-4193-90ea-e2fce0096684"/>
    <xsd:import namespace="fe0daf43-258d-42ef-b5ee-58830eb70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2d9b3-0750-4193-90ea-e2fce0096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0e2e93-8cea-4b2b-babf-2611e548c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daf43-258d-42ef-b5ee-58830eb70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a639634-bea0-454f-aafb-353dec9cced8}" ma:internalName="TaxCatchAll" ma:showField="CatchAllData" ma:web="fe0daf43-258d-42ef-b5ee-58830eb703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352CB4-CDCA-4CC7-9FBE-6DB50D34B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2F59B-C093-41A6-9213-975CF37BF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2d9b3-0750-4193-90ea-e2fce0096684"/>
    <ds:schemaRef ds:uri="fe0daf43-258d-42ef-b5ee-58830eb70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 List</vt:lpstr>
      <vt:lpstr>ORDER FORM</vt:lpstr>
      <vt:lpstr>'ORDER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Dinaben Madhaparia</dc:creator>
  <cp:keywords/>
  <dc:description/>
  <cp:lastModifiedBy>Dee Gami</cp:lastModifiedBy>
  <cp:revision/>
  <dcterms:created xsi:type="dcterms:W3CDTF">2017-06-16T09:31:53Z</dcterms:created>
  <dcterms:modified xsi:type="dcterms:W3CDTF">2025-04-01T07:34:04Z</dcterms:modified>
  <cp:category/>
  <cp:contentStatus/>
</cp:coreProperties>
</file>