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usinessAnalysis\Business Analysis All\Catalogue Sheets\2026 Catalogue Pricing Sheets\Easter 2026\"/>
    </mc:Choice>
  </mc:AlternateContent>
  <xr:revisionPtr revIDLastSave="0" documentId="13_ncr:1_{1096F0C8-47C7-45D7-9C37-E28BFC4CDE4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roduct List" sheetId="1" state="hidden" r:id="rId1"/>
    <sheet name="ORDER FORM" sheetId="2" r:id="rId2"/>
  </sheets>
  <definedNames>
    <definedName name="_xlnm._FilterDatabase" localSheetId="0" hidden="1">'Product List'!$A$1:$I$230</definedName>
    <definedName name="_xlnm.Print_Area" localSheetId="1">'ORDER FORM'!$A$5:$N$34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B11" i="2" l="1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5" i="2"/>
  <c r="C15" i="2"/>
  <c r="D15" i="2"/>
  <c r="E15" i="2"/>
  <c r="F15" i="2"/>
  <c r="G15" i="2"/>
  <c r="H15" i="2"/>
  <c r="B16" i="2"/>
  <c r="C16" i="2"/>
  <c r="D16" i="2"/>
  <c r="E16" i="2"/>
  <c r="F16" i="2"/>
  <c r="G16" i="2"/>
  <c r="H16" i="2"/>
  <c r="B17" i="2"/>
  <c r="C17" i="2"/>
  <c r="D17" i="2"/>
  <c r="E17" i="2"/>
  <c r="F17" i="2"/>
  <c r="G17" i="2"/>
  <c r="H17" i="2"/>
  <c r="B18" i="2"/>
  <c r="C18" i="2"/>
  <c r="D18" i="2"/>
  <c r="E18" i="2"/>
  <c r="F18" i="2"/>
  <c r="G18" i="2"/>
  <c r="H18" i="2"/>
  <c r="B19" i="2"/>
  <c r="C19" i="2"/>
  <c r="D19" i="2"/>
  <c r="E19" i="2"/>
  <c r="F19" i="2"/>
  <c r="G19" i="2"/>
  <c r="H19" i="2"/>
  <c r="B20" i="2"/>
  <c r="C20" i="2"/>
  <c r="D20" i="2"/>
  <c r="E20" i="2"/>
  <c r="F20" i="2"/>
  <c r="G20" i="2"/>
  <c r="H20" i="2"/>
  <c r="B21" i="2"/>
  <c r="C21" i="2"/>
  <c r="D21" i="2"/>
  <c r="E21" i="2"/>
  <c r="F21" i="2"/>
  <c r="G21" i="2"/>
  <c r="H21" i="2"/>
  <c r="B22" i="2"/>
  <c r="C22" i="2"/>
  <c r="D22" i="2"/>
  <c r="E22" i="2"/>
  <c r="F22" i="2"/>
  <c r="G22" i="2"/>
  <c r="H22" i="2"/>
  <c r="B23" i="2"/>
  <c r="C23" i="2"/>
  <c r="D23" i="2"/>
  <c r="E23" i="2"/>
  <c r="F23" i="2"/>
  <c r="G23" i="2"/>
  <c r="H23" i="2"/>
  <c r="B24" i="2"/>
  <c r="C24" i="2"/>
  <c r="D24" i="2"/>
  <c r="E24" i="2"/>
  <c r="F24" i="2"/>
  <c r="G24" i="2"/>
  <c r="H24" i="2"/>
  <c r="B25" i="2"/>
  <c r="C25" i="2"/>
  <c r="D25" i="2"/>
  <c r="E25" i="2"/>
  <c r="F25" i="2"/>
  <c r="G25" i="2"/>
  <c r="H25" i="2"/>
  <c r="B26" i="2"/>
  <c r="C26" i="2"/>
  <c r="D26" i="2"/>
  <c r="E26" i="2"/>
  <c r="F26" i="2"/>
  <c r="G26" i="2"/>
  <c r="H26" i="2"/>
  <c r="B27" i="2"/>
  <c r="C27" i="2"/>
  <c r="D27" i="2"/>
  <c r="E27" i="2"/>
  <c r="F27" i="2"/>
  <c r="G27" i="2"/>
  <c r="H27" i="2"/>
  <c r="B28" i="2"/>
  <c r="C28" i="2"/>
  <c r="D28" i="2"/>
  <c r="E28" i="2"/>
  <c r="F28" i="2"/>
  <c r="G28" i="2"/>
  <c r="H28" i="2"/>
  <c r="B29" i="2"/>
  <c r="C29" i="2"/>
  <c r="D29" i="2"/>
  <c r="E29" i="2"/>
  <c r="F29" i="2"/>
  <c r="G29" i="2"/>
  <c r="H29" i="2"/>
  <c r="B30" i="2"/>
  <c r="C30" i="2"/>
  <c r="D30" i="2"/>
  <c r="E30" i="2"/>
  <c r="F30" i="2"/>
  <c r="G30" i="2"/>
  <c r="H30" i="2"/>
  <c r="I10" i="2"/>
  <c r="H10" i="2"/>
  <c r="G10" i="2"/>
  <c r="F10" i="2"/>
  <c r="E10" i="2"/>
  <c r="D10" i="2"/>
  <c r="C10" i="2"/>
  <c r="B10" i="2"/>
  <c r="L11" i="2" l="1"/>
  <c r="L12" i="2"/>
  <c r="M12" i="2"/>
  <c r="L13" i="2"/>
  <c r="L14" i="2"/>
  <c r="L15" i="2"/>
  <c r="M15" i="2"/>
  <c r="L16" i="2"/>
  <c r="L17" i="2"/>
  <c r="L18" i="2"/>
  <c r="L19" i="2"/>
  <c r="L20" i="2"/>
  <c r="L21" i="2"/>
  <c r="M21" i="2"/>
  <c r="L22" i="2"/>
  <c r="L23" i="2"/>
  <c r="L24" i="2"/>
  <c r="M24" i="2"/>
  <c r="L25" i="2"/>
  <c r="L26" i="2"/>
  <c r="L27" i="2"/>
  <c r="M27" i="2"/>
  <c r="L28" i="2"/>
  <c r="L29" i="2"/>
  <c r="L30" i="2"/>
  <c r="M30" i="2"/>
  <c r="B31" i="2"/>
  <c r="C31" i="2"/>
  <c r="D31" i="2"/>
  <c r="E31" i="2"/>
  <c r="L31" i="2" s="1"/>
  <c r="F31" i="2"/>
  <c r="G31" i="2"/>
  <c r="H31" i="2"/>
  <c r="I31" i="2"/>
  <c r="B32" i="2"/>
  <c r="C32" i="2"/>
  <c r="D32" i="2"/>
  <c r="E32" i="2"/>
  <c r="L32" i="2" s="1"/>
  <c r="F32" i="2"/>
  <c r="G32" i="2"/>
  <c r="H32" i="2"/>
  <c r="I32" i="2"/>
  <c r="B33" i="2"/>
  <c r="C33" i="2"/>
  <c r="D33" i="2"/>
  <c r="E33" i="2"/>
  <c r="L33" i="2" s="1"/>
  <c r="F33" i="2"/>
  <c r="G33" i="2"/>
  <c r="H33" i="2"/>
  <c r="I33" i="2"/>
  <c r="M33" i="2" l="1"/>
  <c r="M31" i="2"/>
  <c r="M28" i="2"/>
  <c r="M25" i="2"/>
  <c r="M22" i="2"/>
  <c r="M19" i="2"/>
  <c r="M16" i="2"/>
  <c r="M13" i="2"/>
  <c r="M32" i="2"/>
  <c r="M29" i="2"/>
  <c r="M26" i="2"/>
  <c r="M23" i="2"/>
  <c r="M17" i="2"/>
  <c r="M14" i="2"/>
  <c r="M11" i="2"/>
  <c r="M20" i="2"/>
  <c r="M18" i="2"/>
  <c r="K34" i="2"/>
  <c r="L10" i="2" l="1"/>
  <c r="L34" i="2" s="1"/>
  <c r="M10" i="2" l="1"/>
  <c r="M34" i="2" s="1"/>
</calcChain>
</file>

<file path=xl/sharedStrings.xml><?xml version="1.0" encoding="utf-8"?>
<sst xmlns="http://schemas.openxmlformats.org/spreadsheetml/2006/main" count="104" uniqueCount="65">
  <si>
    <t>New Code</t>
  </si>
  <si>
    <t>Brand</t>
  </si>
  <si>
    <t>Product Description</t>
  </si>
  <si>
    <t>Weight</t>
  </si>
  <si>
    <t>Case Size</t>
  </si>
  <si>
    <t>VAT</t>
  </si>
  <si>
    <t>Unit Price 2023</t>
  </si>
  <si>
    <t>Unit Barcode</t>
  </si>
  <si>
    <t>No need to type in description. Only Enter Product code. (This will pick up all the information)</t>
  </si>
  <si>
    <t>CUSTOMER ACOUNT NUMBER</t>
  </si>
  <si>
    <t xml:space="preserve">DELIVERY DATE  </t>
  </si>
  <si>
    <t>Purchase order no.</t>
  </si>
  <si>
    <r>
      <t>Placed by</t>
    </r>
    <r>
      <rPr>
        <b/>
        <u/>
        <sz val="11"/>
        <color theme="1"/>
        <rFont val="Calibri"/>
        <family val="2"/>
        <scheme val="minor"/>
      </rPr>
      <t xml:space="preserve"> (name)</t>
    </r>
  </si>
  <si>
    <t>XXXXXXXXXX</t>
  </si>
  <si>
    <t>XXXXX XXXXXX</t>
  </si>
  <si>
    <t>`</t>
  </si>
  <si>
    <t>ADDRESS &amp; CONTACT NUMBER:</t>
  </si>
  <si>
    <t>Sales@empirebespokefoods.com</t>
  </si>
  <si>
    <t>Product Code</t>
  </si>
  <si>
    <t>Case Qty Order</t>
  </si>
  <si>
    <t>Order Total</t>
  </si>
  <si>
    <t>Notes</t>
  </si>
  <si>
    <t>TOTAL</t>
  </si>
  <si>
    <t>CUSTOMER NAME.:</t>
  </si>
  <si>
    <t>Case Price 2025</t>
  </si>
  <si>
    <t>Unit Price 2025</t>
  </si>
  <si>
    <t>200g</t>
  </si>
  <si>
    <t>200G</t>
  </si>
  <si>
    <t>95G</t>
  </si>
  <si>
    <t>PERTZBORN</t>
  </si>
  <si>
    <t>100G</t>
  </si>
  <si>
    <t>VERGANI</t>
  </si>
  <si>
    <t>WICKLEIN</t>
  </si>
  <si>
    <t>Unit QTY Order</t>
  </si>
  <si>
    <t>Easy to complete please fill in the areas in Yellow in units or case</t>
  </si>
  <si>
    <t>Case QTY Internal use only</t>
  </si>
  <si>
    <t xml:space="preserve">CUSTOMER EASTER ORDER FORM </t>
  </si>
  <si>
    <t xml:space="preserve">Easter Order Closing Date: Wednesday 1st October 2025                                                  Send Orders to </t>
  </si>
  <si>
    <t>PRTZBN EASTER  BUNNY SHORTBREAD - YELLOW</t>
  </si>
  <si>
    <t>PRTZBN EASTER EGG SHORTBREAD - WHITE/YELLOW</t>
  </si>
  <si>
    <t xml:space="preserve">PRTZBN BISCUIT EASTER BUNNY WITH PINK EARS </t>
  </si>
  <si>
    <t>PRTZBN EASTER CHICK - BLUE</t>
  </si>
  <si>
    <t>PRTZBN EASTER CHICK  IN EGGSHELL</t>
  </si>
  <si>
    <t xml:space="preserve">PRTZBN EASTER BUNNY HEAD </t>
  </si>
  <si>
    <t>PRTZBN EASTER  BUNNY SHORTBREAD - GREEN</t>
  </si>
  <si>
    <t>PRTZBN EASTER  BUNNY SHORTBREAD - PINK</t>
  </si>
  <si>
    <t xml:space="preserve">PRTZBN EASTER EGG SHORTBREAD - BLUE </t>
  </si>
  <si>
    <t>PRTZBN EASTER EGG SHORTBREAD - GREEN</t>
  </si>
  <si>
    <t>PRTZBN EASTER EGG SHORTBREAD - PINK</t>
  </si>
  <si>
    <t>PRTZBN EASTER CHICK - GREEN</t>
  </si>
  <si>
    <t xml:space="preserve">PRTZBN EASTER CHICK - PINK </t>
  </si>
  <si>
    <t>WICKLEIN EASTER LANTERN</t>
  </si>
  <si>
    <t>WICKLEIN SWEET BUNNIES SUGAR GLAZED GINGERBREAD</t>
  </si>
  <si>
    <t>WICKLEIN SWEET BUNNIES MILK CHOCOLATE GINGERBREAD</t>
  </si>
  <si>
    <t>WICKLEIN SWEET BUNNIES DARK (23%) CHOCOLATE GINGERBREAD</t>
  </si>
  <si>
    <t>WICKLEIN SWEET EASTER FRIENDS SUGAR GLAZED GINGERBREAD</t>
  </si>
  <si>
    <t>WICKLEIN SWEET EASTER FRIENDS MILK (35%) CHOCOLATE GINGERBREAD</t>
  </si>
  <si>
    <t>WICKLEIN SWEET EASTER FRIENDS DARK (32%) CHOCOLATE GINGERBREAD</t>
  </si>
  <si>
    <t>VERGANI CHOCO PASSION PRALINE ASSORTMENT GIFT BOX</t>
  </si>
  <si>
    <t>VERGANI CHOCO PRALINE ASSORTMENT GIFT BOX</t>
  </si>
  <si>
    <t>85G</t>
  </si>
  <si>
    <t>18G</t>
  </si>
  <si>
    <t>25G</t>
  </si>
  <si>
    <t>190G</t>
  </si>
  <si>
    <t>Easter Standard Case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</si>
</sst>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[$£-809]* #,##0.00_-;\-[$£-809]* #,##0.00_-;_-[$£-809]* &quot;-&quot;??_-;_-@_-"/>
    <numFmt numFmtId="165" formatCode="&quot;£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1"/>
      <name val="Calibri Light"/>
      <family val="1"/>
      <scheme val="maj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24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2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4"/>
      <color rgb="FFFF0000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3" fillId="2" borderId="12" xfId="0" applyFont="1" applyFill="1" applyBorder="1" applyAlignment="1" applyProtection="1">
      <alignment horizontal="center" wrapText="1"/>
      <protection locked="0"/>
    </xf>
    <xf numFmtId="165" fontId="3" fillId="2" borderId="12" xfId="2" applyNumberFormat="1" applyFont="1" applyFill="1" applyBorder="1" applyAlignment="1" applyProtection="1">
      <alignment horizontal="center" wrapText="1"/>
      <protection locked="0"/>
    </xf>
    <xf numFmtId="10" fontId="0" fillId="0" borderId="0" xfId="0" applyNumberFormat="1" applyAlignment="1">
      <alignment horizontal="center"/>
    </xf>
    <xf numFmtId="0" fontId="6" fillId="0" borderId="0" xfId="0" applyFont="1"/>
    <xf numFmtId="0" fontId="3" fillId="2" borderId="1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7" fillId="0" borderId="13" xfId="0" applyFont="1" applyBorder="1" applyAlignment="1">
      <alignment horizontal="center"/>
    </xf>
    <xf numFmtId="164" fontId="17" fillId="0" borderId="13" xfId="0" applyNumberFormat="1" applyFont="1" applyBorder="1" applyAlignment="1">
      <alignment horizontal="center"/>
    </xf>
    <xf numFmtId="1" fontId="17" fillId="0" borderId="13" xfId="0" applyNumberFormat="1" applyFont="1" applyBorder="1" applyAlignment="1">
      <alignment horizontal="center"/>
    </xf>
    <xf numFmtId="0" fontId="17" fillId="0" borderId="20" xfId="0" applyFont="1" applyBorder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0" fontId="19" fillId="0" borderId="0" xfId="0" applyFont="1"/>
    <xf numFmtId="164" fontId="18" fillId="0" borderId="13" xfId="1" applyNumberFormat="1" applyFont="1" applyBorder="1" applyAlignment="1">
      <alignment horizontal="center"/>
    </xf>
    <xf numFmtId="0" fontId="3" fillId="2" borderId="24" xfId="0" applyFont="1" applyFill="1" applyBorder="1" applyAlignment="1" applyProtection="1">
      <alignment horizontal="center" wrapText="1"/>
      <protection locked="0"/>
    </xf>
    <xf numFmtId="165" fontId="0" fillId="0" borderId="0" xfId="0" applyNumberFormat="1" applyAlignment="1">
      <alignment horizontal="center"/>
    </xf>
    <xf numFmtId="1" fontId="3" fillId="2" borderId="25" xfId="0" applyNumberFormat="1" applyFont="1" applyFill="1" applyBorder="1" applyAlignment="1" applyProtection="1">
      <alignment horizontal="center" wrapText="1"/>
      <protection locked="0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18" fillId="0" borderId="13" xfId="1" applyNumberFormat="1" applyFont="1" applyBorder="1" applyAlignment="1">
      <alignment horizontal="center"/>
    </xf>
    <xf numFmtId="0" fontId="19" fillId="4" borderId="6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15" fillId="5" borderId="16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44" fontId="15" fillId="5" borderId="17" xfId="2" applyFont="1" applyFill="1" applyBorder="1" applyAlignment="1">
      <alignment horizontal="center" vertical="center" wrapText="1"/>
    </xf>
    <xf numFmtId="49" fontId="15" fillId="5" borderId="17" xfId="0" applyNumberFormat="1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2" fontId="18" fillId="5" borderId="21" xfId="0" applyNumberFormat="1" applyFont="1" applyFill="1" applyBorder="1" applyAlignment="1">
      <alignment horizontal="center" vertical="center"/>
    </xf>
    <xf numFmtId="2" fontId="18" fillId="5" borderId="22" xfId="0" applyNumberFormat="1" applyFont="1" applyFill="1" applyBorder="1" applyAlignment="1">
      <alignment horizontal="center" vertical="center"/>
    </xf>
    <xf numFmtId="1" fontId="18" fillId="5" borderId="22" xfId="0" applyNumberFormat="1" applyFont="1" applyFill="1" applyBorder="1" applyAlignment="1">
      <alignment horizontal="center" vertical="center"/>
    </xf>
    <xf numFmtId="164" fontId="18" fillId="5" borderId="22" xfId="1" applyNumberFormat="1" applyFont="1" applyFill="1" applyBorder="1" applyAlignment="1">
      <alignment horizontal="center" vertical="center"/>
    </xf>
    <xf numFmtId="2" fontId="18" fillId="5" borderId="23" xfId="0" applyNumberFormat="1" applyFont="1" applyFill="1" applyBorder="1" applyAlignment="1">
      <alignment horizontal="center" vertical="center"/>
    </xf>
    <xf numFmtId="0" fontId="18" fillId="3" borderId="19" xfId="0" applyFont="1" applyFill="1" applyBorder="1" applyAlignment="1" applyProtection="1">
      <alignment horizontal="center"/>
      <protection locked="0"/>
    </xf>
    <xf numFmtId="0" fontId="18" fillId="3" borderId="13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4" fontId="9" fillId="4" borderId="9" xfId="0" applyNumberFormat="1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10" fillId="4" borderId="8" xfId="3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19" fillId="4" borderId="10" xfId="0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Currency 2" xfId="2" xr:uid="{00000000-0005-0000-0000-000001000000}"/>
    <cellStyle name="Hyperlink" xfId="3" builtinId="8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309563</xdr:colOff>
      <xdr:row>7</xdr:row>
      <xdr:rowOff>0</xdr:rowOff>
    </xdr:from>
    <xdr:to>
      <xdr:col>17</xdr:col>
      <xdr:colOff>355282</xdr:colOff>
      <xdr:row>7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CC2B452-B90C-3D98-2536-0515A7D4893E}"/>
            </a:ext>
          </a:extLst>
        </xdr:cNvPr>
        <xdr:cNvSpPr txBox="1"/>
      </xdr:nvSpPr>
      <xdr:spPr>
        <a:xfrm>
          <a:off x="19466719" y="1869281"/>
          <a:ext cx="45719" cy="47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17</xdr:col>
      <xdr:colOff>309563</xdr:colOff>
      <xdr:row>7</xdr:row>
      <xdr:rowOff>0</xdr:rowOff>
    </xdr:from>
    <xdr:to>
      <xdr:col>17</xdr:col>
      <xdr:colOff>355282</xdr:colOff>
      <xdr:row>7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63EA0AD-CEE0-45E1-99D2-CCA3D35445F7}"/>
            </a:ext>
          </a:extLst>
        </xdr:cNvPr>
        <xdr:cNvSpPr txBox="1"/>
      </xdr:nvSpPr>
      <xdr:spPr>
        <a:xfrm>
          <a:off x="23293388" y="2933700"/>
          <a:ext cx="45719" cy="47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 editAs="oneCell">
    <xdr:from>
      <xdr:col>2</xdr:col>
      <xdr:colOff>3415393</xdr:colOff>
      <xdr:row>2</xdr:row>
      <xdr:rowOff>136071</xdr:rowOff>
    </xdr:from>
    <xdr:to>
      <xdr:col>2</xdr:col>
      <xdr:colOff>4095750</xdr:colOff>
      <xdr:row>4</xdr:row>
      <xdr:rowOff>27214</xdr:rowOff>
    </xdr:to>
    <xdr:pic>
      <xdr:nvPicPr>
        <xdr:cNvPr id="4" name="Graphic 3" descr="Bunny face outline">
          <a:extLst>
            <a:ext uri="{FF2B5EF4-FFF2-40B4-BE49-F238E27FC236}">
              <a16:creationId xmlns:a16="http://schemas.microsoft.com/office/drawing/2014/main" id="{B897E3E6-084D-45DA-B4B6-9FF7E74B1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120618" y="621846"/>
          <a:ext cx="680357" cy="681718"/>
        </a:xfrm>
        <a:prstGeom prst="rect">
          <a:avLst/>
        </a:prstGeom>
      </xdr:spPr>
    </xdr:pic>
    <xdr:clientData/>
  </xdr:twoCellAnchor>
  <xdr:twoCellAnchor editAs="oneCell">
    <xdr:from>
      <xdr:col>7</xdr:col>
      <xdr:colOff>231321</xdr:colOff>
      <xdr:row>2</xdr:row>
      <xdr:rowOff>149677</xdr:rowOff>
    </xdr:from>
    <xdr:to>
      <xdr:col>8</xdr:col>
      <xdr:colOff>517072</xdr:colOff>
      <xdr:row>4</xdr:row>
      <xdr:rowOff>27214</xdr:rowOff>
    </xdr:to>
    <xdr:pic>
      <xdr:nvPicPr>
        <xdr:cNvPr id="5" name="Graphic 4" descr="Bunny face outline">
          <a:extLst>
            <a:ext uri="{FF2B5EF4-FFF2-40B4-BE49-F238E27FC236}">
              <a16:creationId xmlns:a16="http://schemas.microsoft.com/office/drawing/2014/main" id="{F6F0F6B6-6D7B-45C5-84B0-CF95ADBB8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480471" y="635452"/>
          <a:ext cx="666751" cy="668112"/>
        </a:xfrm>
        <a:prstGeom prst="rect">
          <a:avLst/>
        </a:prstGeom>
      </xdr:spPr>
    </xdr:pic>
    <xdr:clientData/>
  </xdr:twoCellAnchor>
  <xdr:twoCellAnchor editAs="oneCell">
    <xdr:from>
      <xdr:col>6</xdr:col>
      <xdr:colOff>517072</xdr:colOff>
      <xdr:row>6</xdr:row>
      <xdr:rowOff>503464</xdr:rowOff>
    </xdr:from>
    <xdr:to>
      <xdr:col>8</xdr:col>
      <xdr:colOff>234043</xdr:colOff>
      <xdr:row>7</xdr:row>
      <xdr:rowOff>601435</xdr:rowOff>
    </xdr:to>
    <xdr:pic>
      <xdr:nvPicPr>
        <xdr:cNvPr id="6" name="Graphic 5" descr="Eggs in basket outline">
          <a:extLst>
            <a:ext uri="{FF2B5EF4-FFF2-40B4-BE49-F238E27FC236}">
              <a16:creationId xmlns:a16="http://schemas.microsoft.com/office/drawing/2014/main" id="{8283754F-BF2C-4AF8-91FF-7784A3531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1956597" y="2627539"/>
          <a:ext cx="907596" cy="907596"/>
        </a:xfrm>
        <a:prstGeom prst="rect">
          <a:avLst/>
        </a:prstGeom>
      </xdr:spPr>
    </xdr:pic>
    <xdr:clientData/>
  </xdr:twoCellAnchor>
  <xdr:twoCellAnchor editAs="oneCell">
    <xdr:from>
      <xdr:col>12</xdr:col>
      <xdr:colOff>544285</xdr:colOff>
      <xdr:row>6</xdr:row>
      <xdr:rowOff>503465</xdr:rowOff>
    </xdr:from>
    <xdr:to>
      <xdr:col>12</xdr:col>
      <xdr:colOff>1458685</xdr:colOff>
      <xdr:row>7</xdr:row>
      <xdr:rowOff>601436</xdr:rowOff>
    </xdr:to>
    <xdr:pic>
      <xdr:nvPicPr>
        <xdr:cNvPr id="7" name="Graphic 6" descr="Eggs in basket outline">
          <a:extLst>
            <a:ext uri="{FF2B5EF4-FFF2-40B4-BE49-F238E27FC236}">
              <a16:creationId xmlns:a16="http://schemas.microsoft.com/office/drawing/2014/main" id="{4AD7DBF6-1949-4E14-B084-214E35179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6870135" y="2627540"/>
          <a:ext cx="914400" cy="907596"/>
        </a:xfrm>
        <a:prstGeom prst="rect">
          <a:avLst/>
        </a:prstGeom>
      </xdr:spPr>
    </xdr:pic>
    <xdr:clientData/>
  </xdr:twoCellAnchor>
  <xdr:twoCellAnchor editAs="oneCell">
    <xdr:from>
      <xdr:col>9</xdr:col>
      <xdr:colOff>625929</xdr:colOff>
      <xdr:row>0</xdr:row>
      <xdr:rowOff>68035</xdr:rowOff>
    </xdr:from>
    <xdr:to>
      <xdr:col>10</xdr:col>
      <xdr:colOff>530679</xdr:colOff>
      <xdr:row>3</xdr:row>
      <xdr:rowOff>27214</xdr:rowOff>
    </xdr:to>
    <xdr:pic>
      <xdr:nvPicPr>
        <xdr:cNvPr id="8" name="Graphic 7" descr="Chick outline">
          <a:extLst>
            <a:ext uri="{FF2B5EF4-FFF2-40B4-BE49-F238E27FC236}">
              <a16:creationId xmlns:a16="http://schemas.microsoft.com/office/drawing/2014/main" id="{DF5354CE-D873-4DAD-B3C2-B721E2067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4599104" y="68035"/>
          <a:ext cx="657225" cy="644979"/>
        </a:xfrm>
        <a:prstGeom prst="rect">
          <a:avLst/>
        </a:prstGeom>
      </xdr:spPr>
    </xdr:pic>
    <xdr:clientData/>
  </xdr:twoCellAnchor>
  <xdr:twoCellAnchor editAs="oneCell">
    <xdr:from>
      <xdr:col>2</xdr:col>
      <xdr:colOff>1292678</xdr:colOff>
      <xdr:row>0</xdr:row>
      <xdr:rowOff>54429</xdr:rowOff>
    </xdr:from>
    <xdr:to>
      <xdr:col>2</xdr:col>
      <xdr:colOff>1945821</xdr:colOff>
      <xdr:row>3</xdr:row>
      <xdr:rowOff>13608</xdr:rowOff>
    </xdr:to>
    <xdr:pic>
      <xdr:nvPicPr>
        <xdr:cNvPr id="9" name="Graphic 8" descr="Chick outline">
          <a:extLst>
            <a:ext uri="{FF2B5EF4-FFF2-40B4-BE49-F238E27FC236}">
              <a16:creationId xmlns:a16="http://schemas.microsoft.com/office/drawing/2014/main" id="{E7CC966A-3348-4A5F-9A0E-1588CDC48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4997903" y="54429"/>
          <a:ext cx="653143" cy="644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les@empirebespokefood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31"/>
  <sheetViews>
    <sheetView workbookViewId="0">
      <pane ySplit="1" topLeftCell="A2" activePane="bottomLeft" state="frozen"/>
      <selection pane="bottomLeft" activeCell="G24" sqref="G24"/>
    </sheetView>
  </sheetViews>
  <sheetFormatPr defaultRowHeight="15" x14ac:dyDescent="0.25"/>
  <cols>
    <col min="1" max="1" width="9.140625" style="1"/>
    <col min="2" max="2" width="23" style="1" customWidth="1"/>
    <col min="3" max="3" width="53.85546875" style="1" customWidth="1"/>
    <col min="4" max="4" width="10.28515625" style="1" customWidth="1"/>
    <col min="5" max="5" width="8.7109375" style="1" bestFit="1" customWidth="1"/>
    <col min="6" max="6" width="5.7109375" style="1" customWidth="1"/>
    <col min="7" max="8" width="8.42578125" style="1" bestFit="1" customWidth="1"/>
    <col min="9" max="9" width="30" style="20" bestFit="1" customWidth="1"/>
    <col min="10" max="10" width="14.140625" bestFit="1" customWidth="1"/>
  </cols>
  <sheetData>
    <row r="1" spans="1:10" ht="48.75" x14ac:dyDescent="0.25">
      <c r="A1" s="6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6" t="s">
        <v>5</v>
      </c>
      <c r="G1" s="3" t="s">
        <v>64</v>
      </c>
      <c r="H1" s="3" t="s">
        <v>6</v>
      </c>
      <c r="I1" s="18" t="s">
        <v>7</v>
      </c>
    </row>
    <row r="2" spans="1:10" x14ac:dyDescent="0.25">
      <c r="A2">
        <v>27131100</v>
      </c>
      <c r="B2" s="1" t="s">
        <v>29</v>
      </c>
      <c r="C2" s="1" t="s">
        <v>38</v>
      </c>
      <c r="D2" s="1" t="s">
        <v>30</v>
      </c>
      <c r="E2" s="1">
        <v>9</v>
      </c>
      <c r="F2" s="1">
        <v>0</v>
      </c>
      <c r="G2" s="17">
        <v>36.270000000000003</v>
      </c>
      <c r="H2" s="17">
        <v>4.03</v>
      </c>
      <c r="I2" s="19"/>
      <c r="J2" s="19"/>
    </row>
    <row r="3" spans="1:10" x14ac:dyDescent="0.25">
      <c r="A3">
        <v>27131106</v>
      </c>
      <c r="B3" s="1" t="s">
        <v>29</v>
      </c>
      <c r="C3" s="1" t="s">
        <v>39</v>
      </c>
      <c r="D3" s="1" t="s">
        <v>60</v>
      </c>
      <c r="E3" s="1">
        <v>12</v>
      </c>
      <c r="F3" s="1">
        <v>0</v>
      </c>
      <c r="G3" s="17">
        <v>48.24</v>
      </c>
      <c r="H3" s="17">
        <v>4.0199999999999996</v>
      </c>
      <c r="I3" s="19"/>
      <c r="J3" s="19"/>
    </row>
    <row r="4" spans="1:10" x14ac:dyDescent="0.25">
      <c r="A4">
        <v>27131107</v>
      </c>
      <c r="B4" s="1" t="s">
        <v>29</v>
      </c>
      <c r="C4" s="1" t="s">
        <v>40</v>
      </c>
      <c r="D4" s="1" t="s">
        <v>61</v>
      </c>
      <c r="E4" s="1">
        <v>30</v>
      </c>
      <c r="F4" s="1">
        <v>0</v>
      </c>
      <c r="G4" s="17">
        <v>72.599999999999994</v>
      </c>
      <c r="H4" s="17">
        <v>2.42</v>
      </c>
      <c r="I4" s="19"/>
      <c r="J4" s="19"/>
    </row>
    <row r="5" spans="1:10" x14ac:dyDescent="0.25">
      <c r="A5">
        <v>27131108</v>
      </c>
      <c r="B5" s="1" t="s">
        <v>29</v>
      </c>
      <c r="C5" s="1" t="s">
        <v>41</v>
      </c>
      <c r="D5" s="1" t="s">
        <v>62</v>
      </c>
      <c r="E5" s="1">
        <v>30</v>
      </c>
      <c r="F5" s="1">
        <v>0</v>
      </c>
      <c r="G5" s="17">
        <v>84.6</v>
      </c>
      <c r="H5" s="17">
        <v>2.82</v>
      </c>
      <c r="I5" s="19"/>
      <c r="J5" s="19"/>
    </row>
    <row r="6" spans="1:10" x14ac:dyDescent="0.25">
      <c r="A6">
        <v>27131098</v>
      </c>
      <c r="B6" s="1" t="s">
        <v>29</v>
      </c>
      <c r="C6" s="1" t="s">
        <v>42</v>
      </c>
      <c r="D6" s="1" t="s">
        <v>28</v>
      </c>
      <c r="E6" s="1">
        <v>12</v>
      </c>
      <c r="F6" s="1">
        <v>0</v>
      </c>
      <c r="G6" s="17">
        <v>47.64</v>
      </c>
      <c r="H6" s="17">
        <v>3.97</v>
      </c>
      <c r="I6" s="19"/>
      <c r="J6" s="19"/>
    </row>
    <row r="7" spans="1:10" x14ac:dyDescent="0.25">
      <c r="A7">
        <v>27131099</v>
      </c>
      <c r="B7" s="1" t="s">
        <v>29</v>
      </c>
      <c r="C7" s="1" t="s">
        <v>43</v>
      </c>
      <c r="D7" s="1" t="s">
        <v>28</v>
      </c>
      <c r="E7" s="1">
        <v>12</v>
      </c>
      <c r="F7" s="1">
        <v>0</v>
      </c>
      <c r="G7" s="17">
        <v>47.64</v>
      </c>
      <c r="H7" s="17">
        <v>3.97</v>
      </c>
      <c r="I7" s="19"/>
      <c r="J7" s="19"/>
    </row>
    <row r="8" spans="1:10" x14ac:dyDescent="0.25">
      <c r="A8">
        <v>27131101</v>
      </c>
      <c r="B8" s="1" t="s">
        <v>29</v>
      </c>
      <c r="C8" s="1" t="s">
        <v>44</v>
      </c>
      <c r="D8" s="1" t="s">
        <v>30</v>
      </c>
      <c r="E8" s="1">
        <v>9</v>
      </c>
      <c r="F8" s="1">
        <v>0</v>
      </c>
      <c r="G8" s="17">
        <v>36.270000000000003</v>
      </c>
      <c r="H8" s="17">
        <v>4.03</v>
      </c>
      <c r="I8" s="19"/>
      <c r="J8" s="19"/>
    </row>
    <row r="9" spans="1:10" x14ac:dyDescent="0.25">
      <c r="A9">
        <v>27131102</v>
      </c>
      <c r="B9" s="1" t="s">
        <v>29</v>
      </c>
      <c r="C9" s="1" t="s">
        <v>45</v>
      </c>
      <c r="D9" s="1" t="s">
        <v>30</v>
      </c>
      <c r="E9" s="1">
        <v>9</v>
      </c>
      <c r="F9" s="1">
        <v>0</v>
      </c>
      <c r="G9" s="17">
        <v>36.270000000000003</v>
      </c>
      <c r="H9" s="17">
        <v>4.03</v>
      </c>
      <c r="I9" s="19"/>
      <c r="J9" s="19"/>
    </row>
    <row r="10" spans="1:10" x14ac:dyDescent="0.25">
      <c r="A10">
        <v>27131103</v>
      </c>
      <c r="B10" s="1" t="s">
        <v>29</v>
      </c>
      <c r="C10" s="1" t="s">
        <v>46</v>
      </c>
      <c r="D10" s="1" t="s">
        <v>60</v>
      </c>
      <c r="E10" s="1">
        <v>12</v>
      </c>
      <c r="F10" s="1">
        <v>0</v>
      </c>
      <c r="G10" s="17">
        <v>48.24</v>
      </c>
      <c r="H10" s="17">
        <v>4.0199999999999996</v>
      </c>
      <c r="I10" s="19"/>
      <c r="J10" s="19"/>
    </row>
    <row r="11" spans="1:10" x14ac:dyDescent="0.25">
      <c r="A11">
        <v>27131104</v>
      </c>
      <c r="B11" s="1" t="s">
        <v>29</v>
      </c>
      <c r="C11" s="1" t="s">
        <v>47</v>
      </c>
      <c r="D11" s="1" t="s">
        <v>60</v>
      </c>
      <c r="E11" s="1">
        <v>12</v>
      </c>
      <c r="F11" s="1">
        <v>0</v>
      </c>
      <c r="G11" s="17">
        <v>48.24</v>
      </c>
      <c r="H11" s="17">
        <v>4.0199999999999996</v>
      </c>
      <c r="I11" s="19"/>
      <c r="J11" s="19"/>
    </row>
    <row r="12" spans="1:10" x14ac:dyDescent="0.25">
      <c r="A12">
        <v>27131105</v>
      </c>
      <c r="B12" s="1" t="s">
        <v>29</v>
      </c>
      <c r="C12" s="1" t="s">
        <v>48</v>
      </c>
      <c r="D12" s="1" t="s">
        <v>60</v>
      </c>
      <c r="E12" s="1">
        <v>12</v>
      </c>
      <c r="F12" s="1">
        <v>0</v>
      </c>
      <c r="G12" s="17">
        <v>48.24</v>
      </c>
      <c r="H12" s="17">
        <v>4.0199999999999996</v>
      </c>
      <c r="I12" s="19"/>
      <c r="J12" s="19"/>
    </row>
    <row r="13" spans="1:10" x14ac:dyDescent="0.25">
      <c r="A13">
        <v>27131109</v>
      </c>
      <c r="B13" s="1" t="s">
        <v>29</v>
      </c>
      <c r="C13" s="1" t="s">
        <v>49</v>
      </c>
      <c r="D13" s="1" t="s">
        <v>62</v>
      </c>
      <c r="E13" s="1">
        <v>30</v>
      </c>
      <c r="F13" s="1">
        <v>0</v>
      </c>
      <c r="G13" s="17">
        <v>84.6</v>
      </c>
      <c r="H13" s="17">
        <v>2.82</v>
      </c>
      <c r="I13" s="19"/>
      <c r="J13" s="19"/>
    </row>
    <row r="14" spans="1:10" x14ac:dyDescent="0.25">
      <c r="A14">
        <v>27131110</v>
      </c>
      <c r="B14" s="1" t="s">
        <v>29</v>
      </c>
      <c r="C14" s="1" t="s">
        <v>50</v>
      </c>
      <c r="D14" s="1" t="s">
        <v>62</v>
      </c>
      <c r="E14" s="1">
        <v>30</v>
      </c>
      <c r="F14" s="1">
        <v>0</v>
      </c>
      <c r="G14" s="17">
        <v>84.6</v>
      </c>
      <c r="H14" s="17">
        <v>2.82</v>
      </c>
      <c r="I14" s="19"/>
      <c r="J14" s="19"/>
    </row>
    <row r="15" spans="1:10" x14ac:dyDescent="0.25">
      <c r="A15">
        <v>28173094</v>
      </c>
      <c r="B15" s="1" t="s">
        <v>32</v>
      </c>
      <c r="C15" s="1" t="s">
        <v>51</v>
      </c>
      <c r="D15" s="1" t="s">
        <v>26</v>
      </c>
      <c r="E15" s="1">
        <v>6</v>
      </c>
      <c r="F15" s="1">
        <v>0</v>
      </c>
      <c r="G15" s="17">
        <v>78.78</v>
      </c>
      <c r="H15" s="17">
        <v>13.13</v>
      </c>
      <c r="I15" s="19"/>
      <c r="J15" s="19"/>
    </row>
    <row r="16" spans="1:10" x14ac:dyDescent="0.25">
      <c r="A16">
        <v>28173088</v>
      </c>
      <c r="B16" s="1" t="s">
        <v>32</v>
      </c>
      <c r="C16" s="1" t="s">
        <v>52</v>
      </c>
      <c r="D16" s="1" t="s">
        <v>63</v>
      </c>
      <c r="E16" s="1">
        <v>18</v>
      </c>
      <c r="F16" s="1">
        <v>0</v>
      </c>
      <c r="G16" s="17">
        <v>47.34</v>
      </c>
      <c r="H16" s="17">
        <v>2.63</v>
      </c>
      <c r="I16" s="19"/>
      <c r="J16" s="19"/>
    </row>
    <row r="17" spans="1:10" x14ac:dyDescent="0.25">
      <c r="A17">
        <v>28173089</v>
      </c>
      <c r="B17" s="1" t="s">
        <v>32</v>
      </c>
      <c r="C17" s="1" t="s">
        <v>53</v>
      </c>
      <c r="D17" s="1" t="s">
        <v>63</v>
      </c>
      <c r="E17" s="1">
        <v>18</v>
      </c>
      <c r="F17" s="1">
        <v>1</v>
      </c>
      <c r="G17" s="17">
        <v>49.68</v>
      </c>
      <c r="H17" s="17">
        <v>2.76</v>
      </c>
      <c r="I17" s="19"/>
      <c r="J17" s="19"/>
    </row>
    <row r="18" spans="1:10" x14ac:dyDescent="0.25">
      <c r="A18">
        <v>28173090</v>
      </c>
      <c r="B18" s="1" t="s">
        <v>32</v>
      </c>
      <c r="C18" s="1" t="s">
        <v>54</v>
      </c>
      <c r="D18" s="1" t="s">
        <v>63</v>
      </c>
      <c r="E18" s="1">
        <v>18</v>
      </c>
      <c r="F18" s="1">
        <v>1</v>
      </c>
      <c r="G18" s="17">
        <v>49.68</v>
      </c>
      <c r="H18" s="17">
        <v>2.76</v>
      </c>
      <c r="I18" s="19"/>
      <c r="J18" s="19"/>
    </row>
    <row r="19" spans="1:10" x14ac:dyDescent="0.25">
      <c r="A19">
        <v>28173091</v>
      </c>
      <c r="B19" s="1" t="s">
        <v>32</v>
      </c>
      <c r="C19" s="1" t="s">
        <v>55</v>
      </c>
      <c r="D19" s="1" t="s">
        <v>27</v>
      </c>
      <c r="E19" s="1">
        <v>12</v>
      </c>
      <c r="F19" s="1">
        <v>0</v>
      </c>
      <c r="G19" s="17">
        <v>35.880000000000003</v>
      </c>
      <c r="H19" s="17">
        <v>2.99</v>
      </c>
      <c r="I19" s="19"/>
      <c r="J19" s="19"/>
    </row>
    <row r="20" spans="1:10" x14ac:dyDescent="0.25">
      <c r="A20">
        <v>28173092</v>
      </c>
      <c r="B20" s="1" t="s">
        <v>32</v>
      </c>
      <c r="C20" s="1" t="s">
        <v>56</v>
      </c>
      <c r="D20" s="1" t="s">
        <v>27</v>
      </c>
      <c r="E20" s="1">
        <v>12</v>
      </c>
      <c r="F20" s="1">
        <v>1</v>
      </c>
      <c r="G20" s="17">
        <v>37.56</v>
      </c>
      <c r="H20" s="17">
        <v>3.13</v>
      </c>
      <c r="I20" s="19"/>
      <c r="J20" s="19"/>
    </row>
    <row r="21" spans="1:10" x14ac:dyDescent="0.25">
      <c r="A21">
        <v>28173093</v>
      </c>
      <c r="B21" s="1" t="s">
        <v>32</v>
      </c>
      <c r="C21" s="1" t="s">
        <v>57</v>
      </c>
      <c r="D21" s="1" t="s">
        <v>27</v>
      </c>
      <c r="E21" s="1">
        <v>12</v>
      </c>
      <c r="F21" s="1">
        <v>1</v>
      </c>
      <c r="G21" s="17">
        <v>37.56</v>
      </c>
      <c r="H21" s="17">
        <v>3.13</v>
      </c>
      <c r="I21" s="19"/>
      <c r="J21" s="19"/>
    </row>
    <row r="22" spans="1:10" x14ac:dyDescent="0.25">
      <c r="A22">
        <v>29726031</v>
      </c>
      <c r="B22" s="1" t="s">
        <v>31</v>
      </c>
      <c r="C22" s="1" t="s">
        <v>58</v>
      </c>
      <c r="D22" s="1" t="s">
        <v>27</v>
      </c>
      <c r="E22" s="1">
        <v>8</v>
      </c>
      <c r="F22" s="1">
        <v>1</v>
      </c>
      <c r="G22" s="17">
        <v>40</v>
      </c>
      <c r="H22" s="17">
        <v>5</v>
      </c>
      <c r="I22" s="19"/>
      <c r="J22" s="19"/>
    </row>
    <row r="23" spans="1:10" x14ac:dyDescent="0.25">
      <c r="A23">
        <v>29726032</v>
      </c>
      <c r="B23" s="1" t="s">
        <v>31</v>
      </c>
      <c r="C23" s="1" t="s">
        <v>59</v>
      </c>
      <c r="D23" s="1" t="s">
        <v>27</v>
      </c>
      <c r="E23" s="1">
        <v>8</v>
      </c>
      <c r="F23" s="1">
        <v>1</v>
      </c>
      <c r="G23" s="17">
        <v>40</v>
      </c>
      <c r="H23" s="17">
        <v>5</v>
      </c>
      <c r="I23" s="19"/>
      <c r="J23" s="19"/>
    </row>
    <row r="24" spans="1:10" x14ac:dyDescent="0.25">
      <c r="A24"/>
      <c r="G24" s="17"/>
      <c r="H24" s="17"/>
      <c r="I24" s="19"/>
      <c r="J24" s="19"/>
    </row>
    <row r="25" spans="1:10" x14ac:dyDescent="0.25">
      <c r="A25"/>
      <c r="G25" s="17"/>
      <c r="H25" s="17"/>
      <c r="I25" s="19"/>
      <c r="J25" s="19"/>
    </row>
    <row r="26" spans="1:10" x14ac:dyDescent="0.25">
      <c r="A26"/>
      <c r="G26" s="17"/>
      <c r="H26" s="17"/>
      <c r="I26" s="19"/>
      <c r="J26" s="19"/>
    </row>
    <row r="27" spans="1:10" x14ac:dyDescent="0.25">
      <c r="A27"/>
      <c r="G27" s="17"/>
      <c r="H27" s="17"/>
      <c r="I27" s="19"/>
      <c r="J27" s="19"/>
    </row>
    <row r="28" spans="1:10" x14ac:dyDescent="0.25">
      <c r="A28"/>
      <c r="G28" s="17"/>
      <c r="H28" s="17"/>
      <c r="I28" s="19"/>
      <c r="J28" s="19"/>
    </row>
    <row r="29" spans="1:10" x14ac:dyDescent="0.25">
      <c r="A29"/>
      <c r="G29" s="17"/>
      <c r="H29" s="17"/>
      <c r="I29" s="19"/>
      <c r="J29" s="19"/>
    </row>
    <row r="30" spans="1:10" x14ac:dyDescent="0.25">
      <c r="A30"/>
      <c r="G30" s="17"/>
      <c r="H30" s="17"/>
      <c r="I30" s="19"/>
      <c r="J30" s="19"/>
    </row>
    <row r="31" spans="1:10" x14ac:dyDescent="0.25">
      <c r="A31"/>
      <c r="G31" s="17"/>
      <c r="H31" s="17"/>
      <c r="I31" s="19"/>
      <c r="J31" s="19"/>
    </row>
    <row r="32" spans="1:10" x14ac:dyDescent="0.25">
      <c r="A32"/>
      <c r="G32" s="17"/>
      <c r="H32" s="17"/>
      <c r="I32" s="19"/>
      <c r="J32" s="19"/>
    </row>
    <row r="33" spans="1:10" x14ac:dyDescent="0.25">
      <c r="A33"/>
      <c r="G33" s="17"/>
      <c r="H33" s="17"/>
      <c r="I33" s="19"/>
      <c r="J33" s="19"/>
    </row>
    <row r="34" spans="1:10" x14ac:dyDescent="0.25">
      <c r="A34"/>
      <c r="G34" s="17"/>
      <c r="H34" s="17"/>
      <c r="I34" s="19"/>
      <c r="J34" s="19"/>
    </row>
    <row r="35" spans="1:10" x14ac:dyDescent="0.25">
      <c r="A35"/>
      <c r="G35" s="17"/>
      <c r="H35" s="17"/>
      <c r="I35" s="19"/>
      <c r="J35" s="19"/>
    </row>
    <row r="36" spans="1:10" x14ac:dyDescent="0.25">
      <c r="A36"/>
      <c r="G36" s="17"/>
      <c r="H36" s="17"/>
      <c r="I36" s="19"/>
      <c r="J36" s="19"/>
    </row>
    <row r="37" spans="1:10" x14ac:dyDescent="0.25">
      <c r="A37"/>
      <c r="G37" s="17"/>
      <c r="H37" s="17"/>
      <c r="I37" s="19"/>
      <c r="J37" s="19"/>
    </row>
    <row r="38" spans="1:10" x14ac:dyDescent="0.25">
      <c r="A38"/>
      <c r="G38" s="17"/>
      <c r="H38" s="17"/>
      <c r="I38" s="19"/>
      <c r="J38" s="19"/>
    </row>
    <row r="39" spans="1:10" x14ac:dyDescent="0.25">
      <c r="A39"/>
      <c r="G39" s="17"/>
      <c r="H39" s="17"/>
      <c r="I39" s="19"/>
      <c r="J39" s="19"/>
    </row>
    <row r="40" spans="1:10" x14ac:dyDescent="0.25">
      <c r="A40"/>
      <c r="G40" s="17"/>
      <c r="H40" s="17"/>
      <c r="I40" s="19"/>
      <c r="J40" s="19"/>
    </row>
    <row r="41" spans="1:10" x14ac:dyDescent="0.25">
      <c r="A41"/>
      <c r="G41" s="17"/>
      <c r="H41" s="17"/>
      <c r="I41" s="19"/>
      <c r="J41" s="19"/>
    </row>
    <row r="42" spans="1:10" x14ac:dyDescent="0.25">
      <c r="A42"/>
      <c r="G42" s="17"/>
      <c r="H42" s="17"/>
      <c r="I42" s="19"/>
      <c r="J42" s="19"/>
    </row>
    <row r="43" spans="1:10" x14ac:dyDescent="0.25">
      <c r="A43"/>
      <c r="G43" s="17"/>
      <c r="H43" s="17"/>
      <c r="I43" s="19"/>
      <c r="J43" s="19"/>
    </row>
    <row r="44" spans="1:10" x14ac:dyDescent="0.25">
      <c r="A44"/>
      <c r="G44" s="17"/>
      <c r="H44" s="17"/>
      <c r="I44" s="19"/>
      <c r="J44" s="19"/>
    </row>
    <row r="45" spans="1:10" x14ac:dyDescent="0.25">
      <c r="A45"/>
      <c r="G45" s="17"/>
      <c r="H45" s="17"/>
      <c r="I45" s="19"/>
      <c r="J45" s="19"/>
    </row>
    <row r="46" spans="1:10" x14ac:dyDescent="0.25">
      <c r="A46"/>
      <c r="G46" s="17"/>
      <c r="H46" s="17"/>
      <c r="I46" s="19"/>
      <c r="J46" s="19"/>
    </row>
    <row r="47" spans="1:10" x14ac:dyDescent="0.25">
      <c r="A47"/>
      <c r="G47" s="17"/>
      <c r="H47" s="17"/>
      <c r="I47" s="19"/>
      <c r="J47" s="19"/>
    </row>
    <row r="48" spans="1:10" x14ac:dyDescent="0.25">
      <c r="A48"/>
      <c r="G48" s="17"/>
      <c r="H48" s="17"/>
      <c r="I48" s="19"/>
      <c r="J48" s="19"/>
    </row>
    <row r="49" spans="1:10" x14ac:dyDescent="0.25">
      <c r="A49"/>
      <c r="G49" s="17"/>
      <c r="H49" s="17"/>
      <c r="I49" s="19"/>
      <c r="J49" s="19"/>
    </row>
    <row r="50" spans="1:10" x14ac:dyDescent="0.25">
      <c r="A50"/>
      <c r="G50" s="17"/>
      <c r="H50" s="17"/>
      <c r="I50" s="19"/>
      <c r="J50" s="19"/>
    </row>
    <row r="51" spans="1:10" x14ac:dyDescent="0.25">
      <c r="A51"/>
      <c r="G51" s="17"/>
      <c r="H51" s="17"/>
      <c r="I51" s="19"/>
      <c r="J51" s="19"/>
    </row>
    <row r="52" spans="1:10" x14ac:dyDescent="0.25">
      <c r="A52"/>
      <c r="G52" s="17"/>
      <c r="H52" s="17"/>
      <c r="I52" s="19"/>
      <c r="J52" s="19"/>
    </row>
    <row r="53" spans="1:10" x14ac:dyDescent="0.25">
      <c r="A53"/>
      <c r="G53" s="17"/>
      <c r="H53" s="17"/>
      <c r="I53" s="19"/>
      <c r="J53" s="19"/>
    </row>
    <row r="54" spans="1:10" x14ac:dyDescent="0.25">
      <c r="A54"/>
      <c r="G54" s="17"/>
      <c r="H54" s="17"/>
      <c r="I54" s="19"/>
      <c r="J54" s="19"/>
    </row>
    <row r="55" spans="1:10" x14ac:dyDescent="0.25">
      <c r="A55"/>
      <c r="G55" s="17"/>
      <c r="H55" s="17"/>
      <c r="I55" s="19"/>
      <c r="J55" s="19"/>
    </row>
    <row r="56" spans="1:10" x14ac:dyDescent="0.25">
      <c r="A56"/>
      <c r="G56" s="17"/>
      <c r="H56" s="17"/>
      <c r="I56" s="19"/>
      <c r="J56" s="19"/>
    </row>
    <row r="57" spans="1:10" x14ac:dyDescent="0.25">
      <c r="A57"/>
      <c r="G57" s="17"/>
      <c r="H57" s="17"/>
      <c r="I57" s="19"/>
      <c r="J57" s="19"/>
    </row>
    <row r="58" spans="1:10" s="5" customFormat="1" x14ac:dyDescent="0.25">
      <c r="A58"/>
      <c r="B58" s="1"/>
      <c r="C58" s="1"/>
      <c r="D58" s="1"/>
      <c r="E58" s="1"/>
      <c r="F58" s="1"/>
      <c r="G58" s="17"/>
      <c r="H58" s="17"/>
      <c r="I58" s="19"/>
      <c r="J58" s="19"/>
    </row>
    <row r="59" spans="1:10" x14ac:dyDescent="0.25">
      <c r="A59"/>
      <c r="G59" s="17"/>
      <c r="H59" s="17"/>
      <c r="I59" s="19"/>
      <c r="J59" s="19"/>
    </row>
    <row r="60" spans="1:10" x14ac:dyDescent="0.25">
      <c r="A60"/>
      <c r="G60" s="17"/>
      <c r="H60" s="17"/>
      <c r="I60" s="19"/>
      <c r="J60" s="19"/>
    </row>
    <row r="61" spans="1:10" x14ac:dyDescent="0.25">
      <c r="A61"/>
      <c r="G61" s="17"/>
      <c r="H61" s="17"/>
      <c r="I61" s="19"/>
      <c r="J61" s="19"/>
    </row>
    <row r="62" spans="1:10" x14ac:dyDescent="0.25">
      <c r="A62"/>
      <c r="G62" s="17"/>
      <c r="H62" s="17"/>
      <c r="I62" s="19"/>
      <c r="J62" s="19"/>
    </row>
    <row r="63" spans="1:10" x14ac:dyDescent="0.25">
      <c r="A63"/>
      <c r="G63" s="17"/>
      <c r="H63" s="17"/>
      <c r="I63" s="19"/>
      <c r="J63" s="19"/>
    </row>
    <row r="64" spans="1:10" x14ac:dyDescent="0.25">
      <c r="A64"/>
      <c r="G64" s="17"/>
      <c r="H64" s="17"/>
      <c r="I64" s="19"/>
      <c r="J64" s="19"/>
    </row>
    <row r="65" spans="1:10" x14ac:dyDescent="0.25">
      <c r="A65"/>
      <c r="G65" s="17"/>
      <c r="H65" s="17"/>
      <c r="I65" s="19"/>
      <c r="J65" s="19"/>
    </row>
    <row r="66" spans="1:10" x14ac:dyDescent="0.25">
      <c r="A66"/>
      <c r="G66" s="17"/>
      <c r="H66" s="17"/>
      <c r="I66" s="19"/>
      <c r="J66" s="19"/>
    </row>
    <row r="67" spans="1:10" x14ac:dyDescent="0.25">
      <c r="A67"/>
      <c r="G67" s="17"/>
      <c r="H67" s="17"/>
      <c r="I67" s="19"/>
      <c r="J67" s="19"/>
    </row>
    <row r="68" spans="1:10" x14ac:dyDescent="0.25">
      <c r="A68"/>
      <c r="G68" s="17"/>
      <c r="H68" s="17"/>
      <c r="I68" s="19"/>
      <c r="J68" s="19"/>
    </row>
    <row r="69" spans="1:10" x14ac:dyDescent="0.25">
      <c r="A69"/>
      <c r="G69" s="17"/>
      <c r="H69" s="17"/>
      <c r="I69" s="19"/>
      <c r="J69" s="19"/>
    </row>
    <row r="70" spans="1:10" x14ac:dyDescent="0.25">
      <c r="A70"/>
      <c r="G70" s="17"/>
      <c r="H70" s="17"/>
      <c r="I70" s="19"/>
      <c r="J70" s="19"/>
    </row>
    <row r="71" spans="1:10" x14ac:dyDescent="0.25">
      <c r="A71"/>
      <c r="G71" s="17"/>
      <c r="H71" s="17"/>
      <c r="I71" s="19"/>
      <c r="J71" s="19"/>
    </row>
    <row r="72" spans="1:10" x14ac:dyDescent="0.25">
      <c r="A72"/>
      <c r="G72" s="17"/>
      <c r="H72" s="17"/>
      <c r="I72" s="19"/>
      <c r="J72" s="19"/>
    </row>
    <row r="73" spans="1:10" x14ac:dyDescent="0.25">
      <c r="A73"/>
      <c r="G73" s="17"/>
      <c r="H73" s="17"/>
      <c r="I73" s="19"/>
      <c r="J73" s="19"/>
    </row>
    <row r="74" spans="1:10" x14ac:dyDescent="0.25">
      <c r="A74"/>
      <c r="G74" s="17"/>
      <c r="H74" s="17"/>
      <c r="I74" s="19"/>
      <c r="J74" s="19"/>
    </row>
    <row r="75" spans="1:10" x14ac:dyDescent="0.25">
      <c r="A75"/>
      <c r="G75" s="17"/>
      <c r="H75" s="17"/>
      <c r="I75" s="19"/>
      <c r="J75" s="19"/>
    </row>
    <row r="76" spans="1:10" x14ac:dyDescent="0.25">
      <c r="A76"/>
      <c r="G76" s="17"/>
      <c r="H76" s="17"/>
      <c r="I76" s="19"/>
      <c r="J76" s="19"/>
    </row>
    <row r="77" spans="1:10" x14ac:dyDescent="0.25">
      <c r="A77"/>
      <c r="G77" s="17"/>
      <c r="H77" s="17"/>
      <c r="I77" s="19"/>
      <c r="J77" s="19"/>
    </row>
    <row r="78" spans="1:10" x14ac:dyDescent="0.25">
      <c r="A78"/>
      <c r="G78" s="17"/>
      <c r="H78" s="17"/>
      <c r="I78" s="19"/>
      <c r="J78" s="19"/>
    </row>
    <row r="79" spans="1:10" x14ac:dyDescent="0.25">
      <c r="A79"/>
      <c r="G79" s="17"/>
      <c r="H79" s="17"/>
      <c r="I79" s="19"/>
      <c r="J79" s="19"/>
    </row>
    <row r="80" spans="1:10" x14ac:dyDescent="0.25">
      <c r="A80"/>
      <c r="G80" s="17"/>
      <c r="H80" s="17"/>
      <c r="I80" s="19"/>
      <c r="J80" s="19"/>
    </row>
    <row r="81" spans="1:10" x14ac:dyDescent="0.25">
      <c r="A81"/>
      <c r="G81" s="17"/>
      <c r="H81" s="17"/>
      <c r="I81" s="19"/>
      <c r="J81" s="19"/>
    </row>
    <row r="82" spans="1:10" x14ac:dyDescent="0.25">
      <c r="A82"/>
      <c r="G82" s="17"/>
      <c r="H82" s="17"/>
      <c r="I82" s="19"/>
      <c r="J82" s="19"/>
    </row>
    <row r="83" spans="1:10" x14ac:dyDescent="0.25">
      <c r="A83"/>
      <c r="G83" s="17"/>
      <c r="H83" s="17"/>
      <c r="I83" s="19"/>
      <c r="J83" s="19"/>
    </row>
    <row r="84" spans="1:10" x14ac:dyDescent="0.25">
      <c r="A84"/>
      <c r="G84" s="17"/>
      <c r="H84" s="17"/>
      <c r="I84" s="19"/>
      <c r="J84" s="19"/>
    </row>
    <row r="85" spans="1:10" x14ac:dyDescent="0.25">
      <c r="A85"/>
      <c r="G85" s="17"/>
      <c r="H85" s="17"/>
      <c r="I85" s="19"/>
      <c r="J85" s="19"/>
    </row>
    <row r="86" spans="1:10" x14ac:dyDescent="0.25">
      <c r="A86"/>
      <c r="G86" s="17"/>
      <c r="H86" s="17"/>
      <c r="I86" s="19"/>
      <c r="J86" s="19"/>
    </row>
    <row r="87" spans="1:10" x14ac:dyDescent="0.25">
      <c r="A87"/>
      <c r="G87" s="17"/>
      <c r="H87" s="17"/>
      <c r="I87" s="19"/>
      <c r="J87" s="19"/>
    </row>
    <row r="88" spans="1:10" x14ac:dyDescent="0.25">
      <c r="A88"/>
      <c r="G88" s="17"/>
      <c r="H88" s="17"/>
      <c r="I88" s="19"/>
      <c r="J88" s="19"/>
    </row>
    <row r="89" spans="1:10" x14ac:dyDescent="0.25">
      <c r="A89"/>
      <c r="G89" s="17"/>
      <c r="H89" s="17"/>
      <c r="I89" s="19"/>
      <c r="J89" s="19"/>
    </row>
    <row r="90" spans="1:10" x14ac:dyDescent="0.25">
      <c r="A90"/>
      <c r="G90" s="17"/>
      <c r="H90" s="17"/>
      <c r="I90" s="19"/>
      <c r="J90" s="19"/>
    </row>
    <row r="91" spans="1:10" x14ac:dyDescent="0.25">
      <c r="A91"/>
      <c r="G91" s="17"/>
      <c r="H91" s="17"/>
      <c r="I91" s="19"/>
      <c r="J91" s="19"/>
    </row>
    <row r="92" spans="1:10" x14ac:dyDescent="0.25">
      <c r="A92"/>
      <c r="G92" s="17"/>
      <c r="H92" s="17"/>
      <c r="I92" s="19"/>
      <c r="J92" s="19"/>
    </row>
    <row r="93" spans="1:10" x14ac:dyDescent="0.25">
      <c r="A93"/>
      <c r="G93" s="17"/>
      <c r="H93" s="17"/>
      <c r="I93" s="19"/>
      <c r="J93" s="19"/>
    </row>
    <row r="94" spans="1:10" x14ac:dyDescent="0.25">
      <c r="A94"/>
      <c r="G94" s="17"/>
      <c r="H94" s="17"/>
      <c r="I94" s="19"/>
      <c r="J94" s="19"/>
    </row>
    <row r="95" spans="1:10" x14ac:dyDescent="0.25">
      <c r="A95"/>
      <c r="G95" s="17"/>
      <c r="H95" s="17"/>
      <c r="I95" s="19"/>
      <c r="J95" s="19"/>
    </row>
    <row r="96" spans="1:10" x14ac:dyDescent="0.25">
      <c r="A96"/>
      <c r="G96" s="17"/>
      <c r="H96" s="17"/>
      <c r="I96" s="19"/>
      <c r="J96" s="19"/>
    </row>
    <row r="97" spans="1:10" x14ac:dyDescent="0.25">
      <c r="A97"/>
      <c r="G97" s="17"/>
      <c r="H97" s="17"/>
      <c r="I97" s="19"/>
      <c r="J97" s="19"/>
    </row>
    <row r="98" spans="1:10" x14ac:dyDescent="0.25">
      <c r="A98"/>
      <c r="G98" s="17"/>
      <c r="H98" s="17"/>
      <c r="I98" s="19"/>
      <c r="J98" s="19"/>
    </row>
    <row r="99" spans="1:10" x14ac:dyDescent="0.25">
      <c r="A99"/>
      <c r="G99" s="17"/>
      <c r="H99" s="17"/>
      <c r="I99" s="19"/>
      <c r="J99" s="19"/>
    </row>
    <row r="100" spans="1:10" x14ac:dyDescent="0.25">
      <c r="A100"/>
      <c r="G100" s="17"/>
      <c r="H100" s="17"/>
      <c r="I100" s="19"/>
      <c r="J100" s="19"/>
    </row>
    <row r="101" spans="1:10" x14ac:dyDescent="0.25">
      <c r="A101"/>
      <c r="G101" s="17"/>
      <c r="H101" s="17"/>
      <c r="I101" s="19"/>
      <c r="J101" s="19"/>
    </row>
    <row r="102" spans="1:10" x14ac:dyDescent="0.25">
      <c r="A102"/>
      <c r="G102" s="17"/>
      <c r="H102" s="17"/>
      <c r="I102" s="19"/>
      <c r="J102" s="19"/>
    </row>
    <row r="103" spans="1:10" x14ac:dyDescent="0.25">
      <c r="A103"/>
      <c r="G103" s="17"/>
      <c r="H103" s="17"/>
      <c r="I103" s="19"/>
      <c r="J103" s="19"/>
    </row>
    <row r="104" spans="1:10" x14ac:dyDescent="0.25">
      <c r="A104"/>
      <c r="G104" s="17"/>
      <c r="H104" s="17"/>
      <c r="I104" s="19"/>
      <c r="J104" s="19"/>
    </row>
    <row r="105" spans="1:10" x14ac:dyDescent="0.25">
      <c r="A105"/>
      <c r="G105" s="17"/>
      <c r="H105" s="17"/>
      <c r="I105" s="19"/>
      <c r="J105" s="19"/>
    </row>
    <row r="106" spans="1:10" x14ac:dyDescent="0.25">
      <c r="A106"/>
      <c r="G106" s="17"/>
      <c r="H106" s="17"/>
      <c r="I106" s="19"/>
      <c r="J106" s="19"/>
    </row>
    <row r="107" spans="1:10" x14ac:dyDescent="0.25">
      <c r="A107"/>
      <c r="G107" s="17"/>
      <c r="H107" s="17"/>
      <c r="I107" s="19"/>
      <c r="J107" s="19"/>
    </row>
    <row r="108" spans="1:10" x14ac:dyDescent="0.25">
      <c r="A108"/>
      <c r="G108" s="17"/>
      <c r="H108" s="17"/>
      <c r="I108" s="19"/>
      <c r="J108" s="19"/>
    </row>
    <row r="109" spans="1:10" x14ac:dyDescent="0.25">
      <c r="A109"/>
      <c r="G109" s="17"/>
      <c r="H109" s="17"/>
      <c r="I109" s="19"/>
      <c r="J109" s="19"/>
    </row>
    <row r="110" spans="1:10" x14ac:dyDescent="0.25">
      <c r="A110"/>
      <c r="G110" s="17"/>
      <c r="H110" s="17"/>
      <c r="I110" s="19"/>
      <c r="J110" s="19"/>
    </row>
    <row r="111" spans="1:10" x14ac:dyDescent="0.25">
      <c r="A111"/>
      <c r="G111" s="17"/>
      <c r="H111" s="17"/>
      <c r="I111" s="19"/>
      <c r="J111" s="19"/>
    </row>
    <row r="112" spans="1:10" x14ac:dyDescent="0.25">
      <c r="A112"/>
      <c r="G112" s="17"/>
      <c r="H112" s="17"/>
      <c r="I112" s="19"/>
      <c r="J112" s="19"/>
    </row>
    <row r="113" spans="1:10" x14ac:dyDescent="0.25">
      <c r="A113"/>
      <c r="G113" s="17"/>
      <c r="H113" s="17"/>
      <c r="I113" s="19"/>
      <c r="J113" s="19"/>
    </row>
    <row r="114" spans="1:10" x14ac:dyDescent="0.25">
      <c r="A114"/>
      <c r="G114" s="17"/>
      <c r="H114" s="17"/>
      <c r="I114" s="19"/>
      <c r="J114" s="19"/>
    </row>
    <row r="115" spans="1:10" x14ac:dyDescent="0.25">
      <c r="A115"/>
      <c r="G115" s="17"/>
      <c r="H115" s="17"/>
      <c r="I115" s="19"/>
      <c r="J115" s="19"/>
    </row>
    <row r="116" spans="1:10" x14ac:dyDescent="0.25">
      <c r="A116"/>
      <c r="G116" s="17"/>
      <c r="H116" s="17"/>
      <c r="I116" s="19"/>
      <c r="J116" s="19"/>
    </row>
    <row r="117" spans="1:10" x14ac:dyDescent="0.25">
      <c r="A117"/>
      <c r="G117" s="17"/>
      <c r="H117" s="17"/>
      <c r="I117" s="19"/>
      <c r="J117" s="19"/>
    </row>
    <row r="118" spans="1:10" x14ac:dyDescent="0.25">
      <c r="A118"/>
      <c r="G118" s="17"/>
      <c r="H118" s="17"/>
      <c r="I118" s="19"/>
      <c r="J118" s="19"/>
    </row>
    <row r="119" spans="1:10" x14ac:dyDescent="0.25">
      <c r="A119"/>
      <c r="G119" s="17"/>
      <c r="H119" s="17"/>
      <c r="I119" s="19"/>
      <c r="J119" s="19"/>
    </row>
    <row r="120" spans="1:10" x14ac:dyDescent="0.25">
      <c r="A120"/>
      <c r="G120" s="17"/>
      <c r="H120" s="17"/>
      <c r="I120" s="19"/>
      <c r="J120" s="19"/>
    </row>
    <row r="121" spans="1:10" x14ac:dyDescent="0.25">
      <c r="A121"/>
      <c r="G121" s="17"/>
      <c r="H121" s="17"/>
      <c r="I121" s="19"/>
      <c r="J121" s="19"/>
    </row>
    <row r="122" spans="1:10" x14ac:dyDescent="0.25">
      <c r="A122"/>
      <c r="G122" s="17"/>
      <c r="H122" s="17"/>
      <c r="I122" s="19"/>
      <c r="J122" s="19"/>
    </row>
    <row r="123" spans="1:10" x14ac:dyDescent="0.25">
      <c r="A123"/>
      <c r="G123" s="17"/>
      <c r="H123" s="17"/>
      <c r="I123" s="19"/>
      <c r="J123" s="19"/>
    </row>
    <row r="124" spans="1:10" x14ac:dyDescent="0.25">
      <c r="A124"/>
      <c r="G124" s="17"/>
      <c r="H124" s="17"/>
      <c r="I124" s="19"/>
      <c r="J124" s="19"/>
    </row>
    <row r="125" spans="1:10" x14ac:dyDescent="0.25">
      <c r="A125"/>
      <c r="G125" s="17"/>
      <c r="H125" s="17"/>
      <c r="I125" s="19"/>
      <c r="J125" s="19"/>
    </row>
    <row r="126" spans="1:10" x14ac:dyDescent="0.25">
      <c r="A126"/>
      <c r="G126" s="17"/>
      <c r="H126" s="17"/>
      <c r="I126" s="19"/>
      <c r="J126" s="19"/>
    </row>
    <row r="127" spans="1:10" x14ac:dyDescent="0.25">
      <c r="A127"/>
      <c r="G127" s="17"/>
      <c r="H127" s="17"/>
      <c r="I127" s="19"/>
      <c r="J127" s="19"/>
    </row>
    <row r="128" spans="1:10" x14ac:dyDescent="0.25">
      <c r="A128"/>
      <c r="G128" s="17"/>
      <c r="H128" s="17"/>
      <c r="I128" s="19"/>
      <c r="J128" s="19"/>
    </row>
    <row r="129" spans="1:10" x14ac:dyDescent="0.25">
      <c r="A129"/>
      <c r="G129" s="17"/>
      <c r="H129" s="17"/>
      <c r="I129" s="19"/>
      <c r="J129" s="19"/>
    </row>
    <row r="130" spans="1:10" x14ac:dyDescent="0.25">
      <c r="A130"/>
      <c r="G130" s="17"/>
      <c r="H130" s="17"/>
      <c r="I130" s="19"/>
      <c r="J130" s="19"/>
    </row>
    <row r="131" spans="1:10" x14ac:dyDescent="0.25">
      <c r="A131"/>
      <c r="G131" s="17"/>
      <c r="H131" s="17"/>
      <c r="I131" s="19"/>
      <c r="J131" s="19"/>
    </row>
    <row r="132" spans="1:10" x14ac:dyDescent="0.25">
      <c r="A132"/>
      <c r="G132" s="17"/>
      <c r="H132" s="17"/>
      <c r="I132" s="19"/>
      <c r="J132" s="19"/>
    </row>
    <row r="133" spans="1:10" x14ac:dyDescent="0.25">
      <c r="A133"/>
      <c r="G133" s="17"/>
      <c r="H133" s="17"/>
      <c r="I133" s="19"/>
      <c r="J133" s="19"/>
    </row>
    <row r="134" spans="1:10" x14ac:dyDescent="0.25">
      <c r="A134"/>
      <c r="G134" s="17"/>
      <c r="H134" s="17"/>
      <c r="I134" s="19"/>
      <c r="J134" s="19"/>
    </row>
    <row r="135" spans="1:10" x14ac:dyDescent="0.25">
      <c r="A135"/>
      <c r="G135" s="17"/>
      <c r="H135" s="17"/>
      <c r="I135" s="19"/>
      <c r="J135" s="19"/>
    </row>
    <row r="136" spans="1:10" x14ac:dyDescent="0.25">
      <c r="A136"/>
      <c r="G136" s="17"/>
      <c r="H136" s="17"/>
      <c r="I136" s="19"/>
      <c r="J136" s="19"/>
    </row>
    <row r="137" spans="1:10" x14ac:dyDescent="0.25">
      <c r="A137"/>
      <c r="G137" s="17"/>
      <c r="H137" s="17"/>
      <c r="I137" s="19"/>
      <c r="J137" s="19"/>
    </row>
    <row r="138" spans="1:10" x14ac:dyDescent="0.25">
      <c r="A138"/>
      <c r="G138" s="17"/>
      <c r="H138" s="17"/>
      <c r="I138" s="19"/>
      <c r="J138" s="19"/>
    </row>
    <row r="139" spans="1:10" x14ac:dyDescent="0.25">
      <c r="A139"/>
      <c r="G139" s="17"/>
      <c r="H139" s="17"/>
      <c r="I139" s="19"/>
      <c r="J139" s="19"/>
    </row>
    <row r="140" spans="1:10" x14ac:dyDescent="0.25">
      <c r="A140"/>
      <c r="G140" s="17"/>
      <c r="H140" s="17"/>
      <c r="I140" s="19"/>
      <c r="J140" s="19"/>
    </row>
    <row r="141" spans="1:10" x14ac:dyDescent="0.25">
      <c r="A141"/>
      <c r="G141" s="17"/>
      <c r="H141" s="17"/>
      <c r="I141" s="19"/>
      <c r="J141" s="19"/>
    </row>
    <row r="142" spans="1:10" x14ac:dyDescent="0.25">
      <c r="A142"/>
      <c r="G142" s="17"/>
      <c r="H142" s="17"/>
      <c r="I142" s="19"/>
      <c r="J142" s="19"/>
    </row>
    <row r="143" spans="1:10" x14ac:dyDescent="0.25">
      <c r="A143"/>
      <c r="G143" s="17"/>
      <c r="H143" s="17"/>
      <c r="I143" s="19"/>
      <c r="J143" s="19"/>
    </row>
    <row r="144" spans="1:10" x14ac:dyDescent="0.25">
      <c r="A144"/>
      <c r="G144" s="17"/>
      <c r="H144" s="17"/>
      <c r="I144" s="19"/>
      <c r="J144" s="19"/>
    </row>
    <row r="145" spans="1:10" x14ac:dyDescent="0.25">
      <c r="A145"/>
      <c r="G145" s="17"/>
      <c r="H145" s="17"/>
      <c r="I145" s="19"/>
      <c r="J145" s="19"/>
    </row>
    <row r="146" spans="1:10" x14ac:dyDescent="0.25">
      <c r="A146"/>
      <c r="G146" s="17"/>
      <c r="H146" s="17"/>
      <c r="I146" s="19"/>
      <c r="J146" s="19"/>
    </row>
    <row r="147" spans="1:10" x14ac:dyDescent="0.25">
      <c r="A147"/>
      <c r="G147" s="17"/>
      <c r="H147" s="17"/>
      <c r="I147" s="19"/>
      <c r="J147" s="19"/>
    </row>
    <row r="148" spans="1:10" x14ac:dyDescent="0.25">
      <c r="A148"/>
      <c r="G148" s="17"/>
      <c r="H148" s="17"/>
      <c r="I148" s="19"/>
      <c r="J148" s="19"/>
    </row>
    <row r="149" spans="1:10" x14ac:dyDescent="0.25">
      <c r="A149"/>
      <c r="G149" s="17"/>
      <c r="H149" s="17"/>
      <c r="I149" s="19"/>
      <c r="J149" s="19"/>
    </row>
    <row r="150" spans="1:10" x14ac:dyDescent="0.25">
      <c r="A150"/>
      <c r="G150" s="17"/>
      <c r="H150" s="17"/>
      <c r="I150" s="19"/>
      <c r="J150" s="19"/>
    </row>
    <row r="151" spans="1:10" x14ac:dyDescent="0.25">
      <c r="A151"/>
      <c r="G151" s="17"/>
      <c r="H151" s="17"/>
      <c r="I151" s="19"/>
      <c r="J151" s="19"/>
    </row>
    <row r="152" spans="1:10" x14ac:dyDescent="0.25">
      <c r="A152"/>
      <c r="G152" s="17"/>
      <c r="H152" s="17"/>
      <c r="I152" s="19"/>
      <c r="J152" s="19"/>
    </row>
    <row r="153" spans="1:10" x14ac:dyDescent="0.25">
      <c r="A153"/>
      <c r="G153" s="17"/>
      <c r="H153" s="17"/>
      <c r="I153" s="19"/>
      <c r="J153" s="19"/>
    </row>
    <row r="154" spans="1:10" x14ac:dyDescent="0.25">
      <c r="A154"/>
      <c r="G154" s="17"/>
      <c r="H154" s="17"/>
      <c r="I154" s="19"/>
      <c r="J154" s="19"/>
    </row>
    <row r="155" spans="1:10" x14ac:dyDescent="0.25">
      <c r="A155"/>
      <c r="G155" s="17"/>
      <c r="H155" s="17"/>
      <c r="I155" s="19"/>
      <c r="J155" s="19"/>
    </row>
    <row r="156" spans="1:10" x14ac:dyDescent="0.25">
      <c r="A156"/>
      <c r="G156" s="17"/>
      <c r="H156" s="17"/>
      <c r="I156" s="19"/>
      <c r="J156" s="19"/>
    </row>
    <row r="157" spans="1:10" x14ac:dyDescent="0.25">
      <c r="A157"/>
      <c r="G157" s="17"/>
      <c r="H157" s="17"/>
      <c r="I157" s="19"/>
      <c r="J157" s="19"/>
    </row>
    <row r="158" spans="1:10" x14ac:dyDescent="0.25">
      <c r="A158"/>
      <c r="G158" s="17"/>
      <c r="H158" s="17"/>
      <c r="I158" s="19"/>
      <c r="J158" s="19"/>
    </row>
    <row r="159" spans="1:10" x14ac:dyDescent="0.25">
      <c r="A159"/>
      <c r="G159" s="17"/>
      <c r="H159" s="17"/>
      <c r="I159" s="19"/>
      <c r="J159" s="19"/>
    </row>
    <row r="160" spans="1:10" x14ac:dyDescent="0.25">
      <c r="A160"/>
      <c r="G160" s="17"/>
      <c r="H160" s="17"/>
      <c r="I160" s="19"/>
      <c r="J160" s="19"/>
    </row>
    <row r="161" spans="1:10" x14ac:dyDescent="0.25">
      <c r="A161"/>
      <c r="G161" s="17"/>
      <c r="H161" s="17"/>
      <c r="I161" s="19"/>
      <c r="J161" s="19"/>
    </row>
    <row r="162" spans="1:10" x14ac:dyDescent="0.25">
      <c r="A162"/>
      <c r="G162" s="17"/>
      <c r="H162" s="17"/>
      <c r="I162" s="19"/>
      <c r="J162" s="19"/>
    </row>
    <row r="163" spans="1:10" x14ac:dyDescent="0.25">
      <c r="A163"/>
      <c r="G163" s="17"/>
      <c r="H163" s="17"/>
      <c r="I163" s="19"/>
      <c r="J163" s="19"/>
    </row>
    <row r="164" spans="1:10" x14ac:dyDescent="0.25">
      <c r="A164"/>
      <c r="G164" s="17"/>
      <c r="H164" s="17"/>
      <c r="I164" s="19"/>
      <c r="J164" s="19"/>
    </row>
    <row r="165" spans="1:10" x14ac:dyDescent="0.25">
      <c r="A165"/>
      <c r="G165" s="17"/>
      <c r="H165" s="17"/>
      <c r="I165" s="19"/>
      <c r="J165" s="19"/>
    </row>
    <row r="166" spans="1:10" x14ac:dyDescent="0.25">
      <c r="A166"/>
      <c r="G166" s="17"/>
      <c r="H166" s="17"/>
      <c r="I166" s="19"/>
      <c r="J166" s="19"/>
    </row>
    <row r="167" spans="1:10" x14ac:dyDescent="0.25">
      <c r="A167"/>
      <c r="G167" s="17"/>
      <c r="H167" s="17"/>
      <c r="I167" s="19"/>
      <c r="J167" s="19"/>
    </row>
    <row r="168" spans="1:10" x14ac:dyDescent="0.25">
      <c r="A168"/>
      <c r="G168" s="17"/>
      <c r="H168" s="17"/>
      <c r="I168" s="19"/>
      <c r="J168" s="19"/>
    </row>
    <row r="169" spans="1:10" x14ac:dyDescent="0.25">
      <c r="A169"/>
      <c r="G169" s="17"/>
      <c r="H169" s="17"/>
      <c r="I169" s="19"/>
      <c r="J169" s="19"/>
    </row>
    <row r="170" spans="1:10" x14ac:dyDescent="0.25">
      <c r="A170"/>
      <c r="G170" s="17"/>
      <c r="H170" s="17"/>
      <c r="I170" s="19"/>
      <c r="J170" s="19"/>
    </row>
    <row r="171" spans="1:10" x14ac:dyDescent="0.25">
      <c r="A171"/>
      <c r="G171" s="17"/>
      <c r="H171" s="17"/>
      <c r="I171" s="19"/>
      <c r="J171" s="19"/>
    </row>
    <row r="172" spans="1:10" x14ac:dyDescent="0.25">
      <c r="A172"/>
      <c r="G172" s="17"/>
      <c r="H172" s="17"/>
      <c r="I172" s="19"/>
      <c r="J172" s="19"/>
    </row>
    <row r="173" spans="1:10" x14ac:dyDescent="0.25">
      <c r="A173"/>
      <c r="G173" s="17"/>
      <c r="H173" s="17"/>
      <c r="I173" s="19"/>
      <c r="J173" s="19"/>
    </row>
    <row r="174" spans="1:10" x14ac:dyDescent="0.25">
      <c r="A174"/>
      <c r="G174" s="17"/>
      <c r="H174" s="17"/>
      <c r="I174" s="19"/>
      <c r="J174" s="19"/>
    </row>
    <row r="175" spans="1:10" x14ac:dyDescent="0.25">
      <c r="A175"/>
      <c r="G175" s="17"/>
      <c r="H175" s="17"/>
      <c r="I175" s="19"/>
      <c r="J175" s="19"/>
    </row>
    <row r="176" spans="1:10" x14ac:dyDescent="0.25">
      <c r="A176"/>
      <c r="G176" s="17"/>
      <c r="H176" s="17"/>
      <c r="I176" s="19"/>
      <c r="J176" s="19"/>
    </row>
    <row r="177" spans="1:10" x14ac:dyDescent="0.25">
      <c r="A177"/>
      <c r="G177" s="17"/>
      <c r="H177" s="17"/>
      <c r="I177" s="19"/>
      <c r="J177" s="19"/>
    </row>
    <row r="178" spans="1:10" x14ac:dyDescent="0.25">
      <c r="A178"/>
      <c r="G178" s="17"/>
      <c r="H178" s="17"/>
      <c r="I178" s="19"/>
      <c r="J178" s="19"/>
    </row>
    <row r="179" spans="1:10" x14ac:dyDescent="0.25">
      <c r="A179"/>
      <c r="G179" s="17"/>
      <c r="H179" s="17"/>
      <c r="I179" s="19"/>
      <c r="J179" s="19"/>
    </row>
    <row r="180" spans="1:10" x14ac:dyDescent="0.25">
      <c r="A180"/>
      <c r="G180" s="17"/>
      <c r="H180" s="17"/>
      <c r="I180" s="19"/>
      <c r="J180" s="19"/>
    </row>
    <row r="181" spans="1:10" x14ac:dyDescent="0.25">
      <c r="A181"/>
      <c r="G181" s="17"/>
      <c r="H181" s="17"/>
      <c r="I181" s="19"/>
      <c r="J181" s="19"/>
    </row>
    <row r="182" spans="1:10" x14ac:dyDescent="0.25">
      <c r="A182"/>
      <c r="G182" s="17"/>
      <c r="H182" s="17"/>
      <c r="I182" s="19"/>
      <c r="J182" s="19"/>
    </row>
    <row r="183" spans="1:10" x14ac:dyDescent="0.25">
      <c r="A183"/>
      <c r="G183" s="17"/>
      <c r="H183" s="17"/>
      <c r="I183" s="19"/>
      <c r="J183" s="19"/>
    </row>
    <row r="184" spans="1:10" x14ac:dyDescent="0.25">
      <c r="A184"/>
      <c r="G184" s="17"/>
      <c r="H184" s="17"/>
      <c r="I184" s="19"/>
      <c r="J184" s="19"/>
    </row>
    <row r="185" spans="1:10" x14ac:dyDescent="0.25">
      <c r="A185"/>
      <c r="G185" s="17"/>
      <c r="H185" s="17"/>
      <c r="I185" s="19"/>
      <c r="J185" s="19"/>
    </row>
    <row r="186" spans="1:10" x14ac:dyDescent="0.25">
      <c r="A186"/>
      <c r="G186" s="17"/>
      <c r="H186" s="17"/>
      <c r="I186" s="19"/>
      <c r="J186" s="19"/>
    </row>
    <row r="187" spans="1:10" x14ac:dyDescent="0.25">
      <c r="A187"/>
      <c r="G187" s="17"/>
      <c r="H187" s="17"/>
      <c r="I187" s="19"/>
      <c r="J187" s="19"/>
    </row>
    <row r="188" spans="1:10" x14ac:dyDescent="0.25">
      <c r="A188"/>
      <c r="G188" s="17"/>
      <c r="H188" s="17"/>
      <c r="I188" s="19"/>
      <c r="J188" s="19"/>
    </row>
    <row r="189" spans="1:10" x14ac:dyDescent="0.25">
      <c r="A189"/>
      <c r="G189" s="17"/>
      <c r="H189" s="17"/>
      <c r="I189" s="19"/>
      <c r="J189" s="19"/>
    </row>
    <row r="190" spans="1:10" x14ac:dyDescent="0.25">
      <c r="A190"/>
      <c r="G190" s="17"/>
      <c r="H190" s="17"/>
      <c r="I190" s="19"/>
      <c r="J190" s="19"/>
    </row>
    <row r="191" spans="1:10" x14ac:dyDescent="0.25">
      <c r="A191"/>
      <c r="G191" s="17"/>
      <c r="H191" s="17"/>
      <c r="I191" s="19"/>
      <c r="J191" s="19"/>
    </row>
    <row r="192" spans="1:10" x14ac:dyDescent="0.25">
      <c r="A192"/>
      <c r="G192" s="17"/>
      <c r="H192" s="17"/>
      <c r="I192" s="19"/>
      <c r="J192" s="19"/>
    </row>
    <row r="193" spans="1:10" x14ac:dyDescent="0.25">
      <c r="A193"/>
      <c r="G193" s="17"/>
      <c r="H193" s="17"/>
      <c r="I193" s="19"/>
      <c r="J193" s="19"/>
    </row>
    <row r="194" spans="1:10" x14ac:dyDescent="0.25">
      <c r="A194"/>
      <c r="G194" s="17"/>
      <c r="H194" s="17"/>
      <c r="I194" s="19"/>
      <c r="J194" s="19"/>
    </row>
    <row r="195" spans="1:10" x14ac:dyDescent="0.25">
      <c r="A195"/>
      <c r="G195" s="17"/>
      <c r="H195" s="17"/>
      <c r="I195" s="19"/>
      <c r="J195" s="19"/>
    </row>
    <row r="196" spans="1:10" x14ac:dyDescent="0.25">
      <c r="A196"/>
      <c r="G196" s="17"/>
      <c r="H196" s="17"/>
      <c r="I196" s="19"/>
      <c r="J196" s="19"/>
    </row>
    <row r="197" spans="1:10" x14ac:dyDescent="0.25">
      <c r="A197"/>
      <c r="G197" s="17"/>
      <c r="H197" s="17"/>
      <c r="I197" s="19"/>
      <c r="J197" s="19"/>
    </row>
    <row r="198" spans="1:10" x14ac:dyDescent="0.25">
      <c r="A198"/>
      <c r="G198" s="17"/>
      <c r="H198" s="17"/>
      <c r="I198" s="19"/>
      <c r="J198" s="19"/>
    </row>
    <row r="199" spans="1:10" x14ac:dyDescent="0.25">
      <c r="A199"/>
      <c r="G199" s="17"/>
      <c r="H199" s="17"/>
      <c r="I199" s="19"/>
      <c r="J199" s="19"/>
    </row>
    <row r="200" spans="1:10" x14ac:dyDescent="0.25">
      <c r="A200"/>
      <c r="G200" s="17"/>
      <c r="H200" s="17"/>
      <c r="I200" s="19"/>
      <c r="J200" s="19"/>
    </row>
    <row r="201" spans="1:10" x14ac:dyDescent="0.25">
      <c r="A201"/>
      <c r="G201" s="17"/>
      <c r="H201" s="17"/>
      <c r="I201" s="19"/>
      <c r="J201" s="19"/>
    </row>
    <row r="202" spans="1:10" x14ac:dyDescent="0.25">
      <c r="G202" s="17"/>
      <c r="H202" s="17"/>
      <c r="I202" s="19"/>
      <c r="J202" s="19"/>
    </row>
    <row r="203" spans="1:10" x14ac:dyDescent="0.25">
      <c r="G203" s="17"/>
      <c r="H203" s="17"/>
      <c r="I203" s="19"/>
      <c r="J203" s="19"/>
    </row>
    <row r="204" spans="1:10" x14ac:dyDescent="0.25">
      <c r="G204" s="17"/>
      <c r="H204" s="17"/>
      <c r="I204" s="19"/>
      <c r="J204" s="19"/>
    </row>
    <row r="205" spans="1:10" x14ac:dyDescent="0.25">
      <c r="G205" s="17"/>
      <c r="H205" s="17"/>
      <c r="I205" s="19"/>
      <c r="J205" s="19"/>
    </row>
    <row r="206" spans="1:10" x14ac:dyDescent="0.25">
      <c r="G206" s="17"/>
      <c r="H206" s="17"/>
      <c r="I206" s="19"/>
      <c r="J206" s="19"/>
    </row>
    <row r="207" spans="1:10" x14ac:dyDescent="0.25">
      <c r="G207" s="17"/>
      <c r="H207" s="17"/>
      <c r="I207" s="19"/>
      <c r="J207" s="19"/>
    </row>
    <row r="208" spans="1:10" x14ac:dyDescent="0.25">
      <c r="G208" s="17"/>
      <c r="H208" s="17"/>
      <c r="I208" s="19"/>
      <c r="J208" s="19"/>
    </row>
    <row r="209" spans="1:10" x14ac:dyDescent="0.25">
      <c r="G209" s="17"/>
      <c r="H209" s="17"/>
      <c r="I209" s="19"/>
      <c r="J209" s="19"/>
    </row>
    <row r="210" spans="1:10" x14ac:dyDescent="0.25">
      <c r="G210" s="17"/>
      <c r="H210" s="17"/>
      <c r="I210" s="19"/>
      <c r="J210" s="19"/>
    </row>
    <row r="211" spans="1:10" x14ac:dyDescent="0.25">
      <c r="G211" s="17"/>
      <c r="H211" s="17"/>
      <c r="I211" s="19"/>
      <c r="J211" s="19"/>
    </row>
    <row r="212" spans="1:10" x14ac:dyDescent="0.25">
      <c r="G212" s="17"/>
      <c r="H212" s="17"/>
      <c r="I212" s="19"/>
      <c r="J212" s="19"/>
    </row>
    <row r="213" spans="1:10" x14ac:dyDescent="0.25">
      <c r="G213" s="17"/>
      <c r="H213" s="17"/>
      <c r="I213" s="19"/>
      <c r="J213" s="19"/>
    </row>
    <row r="214" spans="1:10" x14ac:dyDescent="0.25">
      <c r="G214" s="17"/>
      <c r="H214" s="17"/>
      <c r="I214" s="19"/>
      <c r="J214" s="19"/>
    </row>
    <row r="215" spans="1:10" x14ac:dyDescent="0.25">
      <c r="G215" s="17"/>
      <c r="H215" s="17"/>
      <c r="I215" s="19"/>
      <c r="J215" s="19"/>
    </row>
    <row r="216" spans="1:10" x14ac:dyDescent="0.25">
      <c r="G216" s="17"/>
      <c r="H216" s="17"/>
      <c r="I216" s="19"/>
      <c r="J216" s="19"/>
    </row>
    <row r="217" spans="1:10" x14ac:dyDescent="0.25">
      <c r="G217" s="17"/>
      <c r="H217" s="17"/>
      <c r="I217" s="19"/>
      <c r="J217" s="19"/>
    </row>
    <row r="218" spans="1:10" x14ac:dyDescent="0.25">
      <c r="G218" s="17"/>
      <c r="H218" s="17"/>
      <c r="I218" s="19"/>
      <c r="J218" s="19"/>
    </row>
    <row r="219" spans="1:10" x14ac:dyDescent="0.25">
      <c r="G219" s="17"/>
      <c r="H219" s="17"/>
      <c r="I219" s="19"/>
      <c r="J219" s="19"/>
    </row>
    <row r="220" spans="1:10" x14ac:dyDescent="0.25">
      <c r="G220" s="17"/>
      <c r="H220" s="17"/>
      <c r="I220" s="19"/>
      <c r="J220" s="19"/>
    </row>
    <row r="221" spans="1:10" x14ac:dyDescent="0.25">
      <c r="G221" s="17"/>
      <c r="H221" s="17"/>
      <c r="I221" s="19"/>
      <c r="J221" s="19"/>
    </row>
    <row r="222" spans="1:10" x14ac:dyDescent="0.25">
      <c r="G222" s="17"/>
      <c r="H222" s="17"/>
      <c r="I222" s="19"/>
      <c r="J222" s="19"/>
    </row>
    <row r="223" spans="1:10" x14ac:dyDescent="0.25">
      <c r="G223" s="17"/>
      <c r="H223" s="17"/>
      <c r="I223" s="19"/>
      <c r="J223" s="19"/>
    </row>
    <row r="224" spans="1:10" x14ac:dyDescent="0.25">
      <c r="A224"/>
      <c r="G224" s="17"/>
      <c r="H224" s="17"/>
      <c r="I224" s="19"/>
      <c r="J224" s="19"/>
    </row>
    <row r="225" spans="1:10" x14ac:dyDescent="0.25">
      <c r="A225"/>
      <c r="G225" s="17"/>
      <c r="H225" s="17"/>
      <c r="I225" s="19"/>
      <c r="J225" s="19"/>
    </row>
    <row r="226" spans="1:10" x14ac:dyDescent="0.25">
      <c r="A226"/>
      <c r="G226" s="17"/>
      <c r="H226" s="17"/>
      <c r="I226" s="19"/>
      <c r="J226" s="19"/>
    </row>
    <row r="227" spans="1:10" x14ac:dyDescent="0.25">
      <c r="A227"/>
      <c r="G227" s="17"/>
      <c r="H227" s="17"/>
      <c r="I227" s="19"/>
      <c r="J227" s="19"/>
    </row>
    <row r="228" spans="1:10" x14ac:dyDescent="0.25">
      <c r="A228"/>
      <c r="G228" s="17"/>
      <c r="H228" s="17"/>
      <c r="I228" s="19"/>
      <c r="J228" s="19"/>
    </row>
    <row r="229" spans="1:10" x14ac:dyDescent="0.25">
      <c r="A229"/>
      <c r="G229" s="17"/>
      <c r="H229" s="17"/>
      <c r="I229" s="19"/>
      <c r="J229" s="19"/>
    </row>
    <row r="230" spans="1:10" x14ac:dyDescent="0.25">
      <c r="A230"/>
      <c r="G230" s="17"/>
      <c r="H230" s="17"/>
      <c r="I230" s="19"/>
      <c r="J230" s="19"/>
    </row>
    <row r="231" spans="1:10" x14ac:dyDescent="0.25">
      <c r="G231" s="17"/>
      <c r="H231" s="17"/>
      <c r="J231" s="19"/>
    </row>
  </sheetData>
  <sheetProtection algorithmName="SHA-512" hashValue="6HtwsxlVyVd4EJOaMSSxLRL4vz8SUkALskCk/2ymgVsnJ1+OCxGK2zrlL3asW7sUcJOMPyB0ZnsLYzummXujhw==" saltValue="eV1sqOWKDCEGfX6bboTIfQ==" spinCount="100000" sheet="1" formatCells="0" formatColumns="0" formatRows="0" insertColumns="0" insertRows="0" insertHyperlinks="0" deleteColumns="0" deleteRows="0" sort="0" autoFilter="0" pivotTables="0"/>
  <autoFilter ref="A1:I230" xr:uid="{54CEC4AC-354B-47A3-BE1A-718A0E74BA5D}"/>
  <sortState xmlns:xlrd2="http://schemas.microsoft.com/office/spreadsheetml/2017/richdata2" ref="A2:I3">
    <sortCondition ref="B2:B3"/>
    <sortCondition ref="A2:A3"/>
  </sortState>
  <conditionalFormatting sqref="A1">
    <cfRule type="duplicateValues" dxfId="13" priority="32"/>
    <cfRule type="duplicateValues" dxfId="12" priority="169"/>
    <cfRule type="duplicateValues" dxfId="11" priority="170"/>
    <cfRule type="duplicateValues" dxfId="10" priority="171"/>
    <cfRule type="duplicateValues" dxfId="9" priority="172"/>
  </conditionalFormatting>
  <conditionalFormatting sqref="A224:A230 A2:A201">
    <cfRule type="duplicateValues" dxfId="8" priority="176"/>
    <cfRule type="duplicateValues" dxfId="7" priority="177"/>
    <cfRule type="duplicateValues" dxfId="6" priority="178"/>
    <cfRule type="duplicateValues" dxfId="5" priority="179"/>
  </conditionalFormatting>
  <conditionalFormatting sqref="A224:A1048576 A1:A201">
    <cfRule type="duplicateValues" dxfId="4" priority="137"/>
  </conditionalFormatting>
  <conditionalFormatting sqref="I1">
    <cfRule type="duplicateValues" dxfId="3" priority="150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O34"/>
  <sheetViews>
    <sheetView showGridLines="0" tabSelected="1" zoomScale="70" zoomScaleNormal="70" workbookViewId="0">
      <selection activeCell="F21" sqref="F21"/>
    </sheetView>
  </sheetViews>
  <sheetFormatPr defaultRowHeight="15" x14ac:dyDescent="0.25"/>
  <cols>
    <col min="1" max="1" width="13" style="1" customWidth="1"/>
    <col min="2" max="2" width="42.5703125" style="1" bestFit="1" customWidth="1"/>
    <col min="3" max="3" width="83.28515625" style="1" customWidth="1"/>
    <col min="4" max="4" width="8.42578125" style="1" customWidth="1"/>
    <col min="5" max="5" width="11.42578125" style="1" customWidth="1"/>
    <col min="6" max="6" width="12.85546875" style="1" customWidth="1"/>
    <col min="7" max="7" width="12.140625" style="1" customWidth="1"/>
    <col min="8" max="8" width="5.7109375" style="1" customWidth="1"/>
    <col min="9" max="9" width="20.140625" style="1" bestFit="1" customWidth="1"/>
    <col min="10" max="10" width="11.28515625" style="1" customWidth="1"/>
    <col min="11" max="11" width="12" style="1" bestFit="1" customWidth="1"/>
    <col min="12" max="12" width="12" style="1" customWidth="1"/>
    <col min="13" max="13" width="24.85546875" style="1" customWidth="1"/>
    <col min="14" max="14" width="36.140625" style="1" customWidth="1"/>
    <col min="15" max="15" width="20.5703125" style="1" customWidth="1"/>
  </cols>
  <sheetData>
    <row r="1" spans="1:15" ht="23.25" x14ac:dyDescent="0.25">
      <c r="A1" s="41" t="s">
        <v>34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15" x14ac:dyDescent="0.25">
      <c r="A2" s="51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5" ht="15.75" thickBot="1" x14ac:dyDescent="0.3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3"/>
    </row>
    <row r="4" spans="1:15" ht="46.5" customHeight="1" thickBot="1" x14ac:dyDescent="0.3">
      <c r="A4" s="48" t="s">
        <v>36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5" s="8" customFormat="1" ht="33" customHeight="1" thickBot="1" x14ac:dyDescent="0.3">
      <c r="A5" s="57" t="s">
        <v>9</v>
      </c>
      <c r="B5" s="58"/>
      <c r="C5" s="22"/>
      <c r="D5" s="23"/>
      <c r="E5" s="45" t="s">
        <v>10</v>
      </c>
      <c r="F5" s="45"/>
      <c r="G5" s="45"/>
      <c r="H5" s="24"/>
      <c r="I5" s="44" t="s">
        <v>11</v>
      </c>
      <c r="J5" s="45"/>
      <c r="K5" s="45"/>
      <c r="L5" s="45"/>
      <c r="M5" s="46"/>
      <c r="N5" s="25" t="s">
        <v>12</v>
      </c>
      <c r="O5" s="7"/>
    </row>
    <row r="6" spans="1:15" s="8" customFormat="1" ht="33.75" customHeight="1" thickBot="1" x14ac:dyDescent="0.3">
      <c r="A6" s="57" t="s">
        <v>23</v>
      </c>
      <c r="B6" s="58"/>
      <c r="C6" s="22"/>
      <c r="D6" s="26"/>
      <c r="E6" s="47"/>
      <c r="F6" s="47"/>
      <c r="G6" s="47"/>
      <c r="H6" s="27"/>
      <c r="I6" s="54" t="s">
        <v>13</v>
      </c>
      <c r="J6" s="55"/>
      <c r="K6" s="55"/>
      <c r="L6" s="55"/>
      <c r="M6" s="56"/>
      <c r="N6" s="28" t="s">
        <v>14</v>
      </c>
      <c r="O6" s="7" t="s">
        <v>15</v>
      </c>
    </row>
    <row r="7" spans="1:15" s="8" customFormat="1" ht="63.75" customHeight="1" x14ac:dyDescent="0.25">
      <c r="A7" s="59" t="s">
        <v>16</v>
      </c>
      <c r="B7" s="60"/>
      <c r="C7" s="69"/>
      <c r="D7" s="66" t="s">
        <v>37</v>
      </c>
      <c r="E7" s="67"/>
      <c r="F7" s="67"/>
      <c r="G7" s="67"/>
      <c r="H7" s="67"/>
      <c r="I7" s="67"/>
      <c r="J7" s="67"/>
      <c r="K7" s="67"/>
      <c r="L7" s="67"/>
      <c r="M7" s="67"/>
      <c r="N7" s="68"/>
      <c r="O7" s="7"/>
    </row>
    <row r="8" spans="1:15" ht="48" customHeight="1" thickBot="1" x14ac:dyDescent="0.3">
      <c r="A8" s="61"/>
      <c r="B8" s="62"/>
      <c r="C8" s="70"/>
      <c r="D8" s="63" t="s">
        <v>17</v>
      </c>
      <c r="E8" s="64"/>
      <c r="F8" s="64"/>
      <c r="G8" s="64"/>
      <c r="H8" s="64"/>
      <c r="I8" s="64"/>
      <c r="J8" s="64"/>
      <c r="K8" s="64"/>
      <c r="L8" s="64"/>
      <c r="M8" s="64"/>
      <c r="N8" s="65"/>
    </row>
    <row r="9" spans="1:15" ht="78" x14ac:dyDescent="0.25">
      <c r="A9" s="29" t="s">
        <v>18</v>
      </c>
      <c r="B9" s="30" t="s">
        <v>1</v>
      </c>
      <c r="C9" s="30" t="s">
        <v>2</v>
      </c>
      <c r="D9" s="30" t="s">
        <v>3</v>
      </c>
      <c r="E9" s="30" t="s">
        <v>4</v>
      </c>
      <c r="F9" s="31" t="s">
        <v>24</v>
      </c>
      <c r="G9" s="31" t="s">
        <v>25</v>
      </c>
      <c r="H9" s="32" t="s">
        <v>5</v>
      </c>
      <c r="I9" s="32" t="s">
        <v>7</v>
      </c>
      <c r="J9" s="30" t="s">
        <v>33</v>
      </c>
      <c r="K9" s="30" t="s">
        <v>19</v>
      </c>
      <c r="L9" s="30" t="s">
        <v>35</v>
      </c>
      <c r="M9" s="30" t="s">
        <v>20</v>
      </c>
      <c r="N9" s="33" t="s">
        <v>21</v>
      </c>
    </row>
    <row r="10" spans="1:15" ht="18.75" x14ac:dyDescent="0.3">
      <c r="A10" s="39"/>
      <c r="B10" s="9" t="str">
        <f>IFERROR(VLOOKUP($A10,'Product List'!$A$2:I231,2,FALSE)," ")</f>
        <v xml:space="preserve"> </v>
      </c>
      <c r="C10" s="9" t="str">
        <f>IFERROR(VLOOKUP($A10,'Product List'!$A$2:$I$231,3,FALSE)," ")</f>
        <v xml:space="preserve"> </v>
      </c>
      <c r="D10" s="9" t="str">
        <f>IFERROR(VLOOKUP($A10,'Product List'!$A$2:$I$231,4,FALSE)," ")</f>
        <v xml:space="preserve"> </v>
      </c>
      <c r="E10" s="9" t="str">
        <f>IFERROR(VLOOKUP($A10,'Product List'!$A$2:$I$231,5,FALSE)," ")</f>
        <v xml:space="preserve"> </v>
      </c>
      <c r="F10" s="10" t="str">
        <f>IFERROR(VLOOKUP($A10,'Product List'!$A$2:$I$231,7,FALSE)," ")</f>
        <v xml:space="preserve"> </v>
      </c>
      <c r="G10" s="10" t="str">
        <f>IFERROR(VLOOKUP($A10,'Product List'!$A$2:$I$231,8,FALSE)," ")</f>
        <v xml:space="preserve"> </v>
      </c>
      <c r="H10" s="9" t="str">
        <f>IFERROR(VLOOKUP($A10,'Product List'!$A$2:$I$231,6,FALSE)," ")</f>
        <v xml:space="preserve"> </v>
      </c>
      <c r="I10" s="11" t="str">
        <f>IFERROR(VLOOKUP($A10,'Product List'!A2:I231,9,FALSE)," ")</f>
        <v xml:space="preserve"> </v>
      </c>
      <c r="J10" s="40"/>
      <c r="K10" s="40"/>
      <c r="L10" s="21" t="str">
        <f>IFERROR(J10/E10,"")</f>
        <v/>
      </c>
      <c r="M10" s="15">
        <f>IFERROR(J10*G10,"0")+IFERROR(K10*F10,"0")</f>
        <v>0</v>
      </c>
      <c r="N10" s="12"/>
    </row>
    <row r="11" spans="1:15" ht="18.75" x14ac:dyDescent="0.3">
      <c r="A11" s="39"/>
      <c r="B11" s="9" t="str">
        <f>IFERROR(VLOOKUP($A11,'Product List'!$A$2:I232,2,FALSE)," ")</f>
        <v xml:space="preserve"> </v>
      </c>
      <c r="C11" s="9" t="str">
        <f>IFERROR(VLOOKUP($A11,'Product List'!$A$2:$I$231,3,FALSE)," ")</f>
        <v xml:space="preserve"> </v>
      </c>
      <c r="D11" s="9" t="str">
        <f>IFERROR(VLOOKUP($A11,'Product List'!$A$2:$I$231,4,FALSE)," ")</f>
        <v xml:space="preserve"> </v>
      </c>
      <c r="E11" s="9" t="str">
        <f>IFERROR(VLOOKUP($A11,'Product List'!$A$2:$I$231,5,FALSE)," ")</f>
        <v xml:space="preserve"> </v>
      </c>
      <c r="F11" s="10" t="str">
        <f>IFERROR(VLOOKUP($A11,'Product List'!$A$2:$I$231,7,FALSE)," ")</f>
        <v xml:space="preserve"> </v>
      </c>
      <c r="G11" s="10" t="str">
        <f>IFERROR(VLOOKUP($A11,'Product List'!$A$2:$I$231,8,FALSE)," ")</f>
        <v xml:space="preserve"> </v>
      </c>
      <c r="H11" s="9" t="str">
        <f>IFERROR(VLOOKUP($A11,'Product List'!$A$2:$I$231,6,FALSE)," ")</f>
        <v xml:space="preserve"> </v>
      </c>
      <c r="I11" s="11" t="str">
        <f>IFERROR(VLOOKUP($A11,'Product List'!A3:I232,9,FALSE)," ")</f>
        <v xml:space="preserve"> </v>
      </c>
      <c r="J11" s="40"/>
      <c r="K11" s="40"/>
      <c r="L11" s="21" t="str">
        <f t="shared" ref="L11:L33" si="0">IFERROR(J11/E11,"")</f>
        <v/>
      </c>
      <c r="M11" s="15">
        <f t="shared" ref="M11:M33" si="1">IFERROR(J11*G11,"0")+IFERROR(K11*F11,"0")</f>
        <v>0</v>
      </c>
      <c r="N11" s="12"/>
      <c r="O11" s="4"/>
    </row>
    <row r="12" spans="1:15" ht="18.75" x14ac:dyDescent="0.3">
      <c r="A12" s="39"/>
      <c r="B12" s="9" t="str">
        <f>IFERROR(VLOOKUP($A12,'Product List'!$A$2:I233,2,FALSE)," ")</f>
        <v xml:space="preserve"> </v>
      </c>
      <c r="C12" s="9" t="str">
        <f>IFERROR(VLOOKUP($A12,'Product List'!$A$2:$I$231,3,FALSE)," ")</f>
        <v xml:space="preserve"> </v>
      </c>
      <c r="D12" s="9" t="str">
        <f>IFERROR(VLOOKUP($A12,'Product List'!$A$2:$I$231,4,FALSE)," ")</f>
        <v xml:space="preserve"> </v>
      </c>
      <c r="E12" s="9" t="str">
        <f>IFERROR(VLOOKUP($A12,'Product List'!$A$2:$I$231,5,FALSE)," ")</f>
        <v xml:space="preserve"> </v>
      </c>
      <c r="F12" s="10" t="str">
        <f>IFERROR(VLOOKUP($A12,'Product List'!$A$2:$I$231,7,FALSE)," ")</f>
        <v xml:space="preserve"> </v>
      </c>
      <c r="G12" s="10" t="str">
        <f>IFERROR(VLOOKUP($A12,'Product List'!$A$2:$I$231,8,FALSE)," ")</f>
        <v xml:space="preserve"> </v>
      </c>
      <c r="H12" s="9" t="str">
        <f>IFERROR(VLOOKUP($A12,'Product List'!$A$2:$I$231,6,FALSE)," ")</f>
        <v xml:space="preserve"> </v>
      </c>
      <c r="I12" s="11" t="str">
        <f>IFERROR(VLOOKUP($A12,'Product List'!A4:I233,9,FALSE)," ")</f>
        <v xml:space="preserve"> </v>
      </c>
      <c r="J12" s="40"/>
      <c r="K12" s="40"/>
      <c r="L12" s="21" t="str">
        <f t="shared" si="0"/>
        <v/>
      </c>
      <c r="M12" s="15">
        <f t="shared" si="1"/>
        <v>0</v>
      </c>
      <c r="N12" s="12"/>
      <c r="O12" s="4"/>
    </row>
    <row r="13" spans="1:15" ht="18.75" x14ac:dyDescent="0.3">
      <c r="A13" s="39"/>
      <c r="B13" s="9" t="str">
        <f>IFERROR(VLOOKUP($A13,'Product List'!$A$2:I234,2,FALSE)," ")</f>
        <v xml:space="preserve"> </v>
      </c>
      <c r="C13" s="9" t="str">
        <f>IFERROR(VLOOKUP($A13,'Product List'!$A$2:$I$231,3,FALSE)," ")</f>
        <v xml:space="preserve"> </v>
      </c>
      <c r="D13" s="9" t="str">
        <f>IFERROR(VLOOKUP($A13,'Product List'!$A$2:$I$231,4,FALSE)," ")</f>
        <v xml:space="preserve"> </v>
      </c>
      <c r="E13" s="9" t="str">
        <f>IFERROR(VLOOKUP($A13,'Product List'!$A$2:$I$231,5,FALSE)," ")</f>
        <v xml:space="preserve"> </v>
      </c>
      <c r="F13" s="10" t="str">
        <f>IFERROR(VLOOKUP($A13,'Product List'!$A$2:$I$231,7,FALSE)," ")</f>
        <v xml:space="preserve"> </v>
      </c>
      <c r="G13" s="10" t="str">
        <f>IFERROR(VLOOKUP($A13,'Product List'!$A$2:$I$231,8,FALSE)," ")</f>
        <v xml:space="preserve"> </v>
      </c>
      <c r="H13" s="9" t="str">
        <f>IFERROR(VLOOKUP($A13,'Product List'!$A$2:$I$231,6,FALSE)," ")</f>
        <v xml:space="preserve"> </v>
      </c>
      <c r="I13" s="11" t="str">
        <f>IFERROR(VLOOKUP($A13,'Product List'!A5:I234,9,FALSE)," ")</f>
        <v xml:space="preserve"> </v>
      </c>
      <c r="J13" s="40"/>
      <c r="K13" s="40"/>
      <c r="L13" s="21" t="str">
        <f t="shared" si="0"/>
        <v/>
      </c>
      <c r="M13" s="15">
        <f t="shared" si="1"/>
        <v>0</v>
      </c>
      <c r="N13" s="12"/>
      <c r="O13" s="4"/>
    </row>
    <row r="14" spans="1:15" ht="18.75" x14ac:dyDescent="0.3">
      <c r="A14" s="39"/>
      <c r="B14" s="9" t="str">
        <f>IFERROR(VLOOKUP($A14,'Product List'!$A$2:I235,2,FALSE)," ")</f>
        <v xml:space="preserve"> </v>
      </c>
      <c r="C14" s="9" t="str">
        <f>IFERROR(VLOOKUP($A14,'Product List'!$A$2:$I$231,3,FALSE)," ")</f>
        <v xml:space="preserve"> </v>
      </c>
      <c r="D14" s="9" t="str">
        <f>IFERROR(VLOOKUP($A14,'Product List'!$A$2:$I$231,4,FALSE)," ")</f>
        <v xml:space="preserve"> </v>
      </c>
      <c r="E14" s="9" t="str">
        <f>IFERROR(VLOOKUP($A14,'Product List'!$A$2:$I$231,5,FALSE)," ")</f>
        <v xml:space="preserve"> </v>
      </c>
      <c r="F14" s="10" t="str">
        <f>IFERROR(VLOOKUP($A14,'Product List'!$A$2:$I$231,7,FALSE)," ")</f>
        <v xml:space="preserve"> </v>
      </c>
      <c r="G14" s="10" t="str">
        <f>IFERROR(VLOOKUP($A14,'Product List'!$A$2:$I$231,8,FALSE)," ")</f>
        <v xml:space="preserve"> </v>
      </c>
      <c r="H14" s="9" t="str">
        <f>IFERROR(VLOOKUP($A14,'Product List'!$A$2:$I$231,6,FALSE)," ")</f>
        <v xml:space="preserve"> </v>
      </c>
      <c r="I14" s="11" t="str">
        <f>IFERROR(VLOOKUP($A14,'Product List'!A6:I235,9,FALSE)," ")</f>
        <v xml:space="preserve"> </v>
      </c>
      <c r="J14" s="40"/>
      <c r="K14" s="40"/>
      <c r="L14" s="21" t="str">
        <f t="shared" si="0"/>
        <v/>
      </c>
      <c r="M14" s="15">
        <f t="shared" si="1"/>
        <v>0</v>
      </c>
      <c r="N14" s="12"/>
      <c r="O14" s="4"/>
    </row>
    <row r="15" spans="1:15" ht="18.75" x14ac:dyDescent="0.3">
      <c r="A15" s="39"/>
      <c r="B15" s="9" t="str">
        <f>IFERROR(VLOOKUP($A15,'Product List'!$A$2:I236,2,FALSE)," ")</f>
        <v xml:space="preserve"> </v>
      </c>
      <c r="C15" s="9" t="str">
        <f>IFERROR(VLOOKUP($A15,'Product List'!$A$2:$I$231,3,FALSE)," ")</f>
        <v xml:space="preserve"> </v>
      </c>
      <c r="D15" s="9" t="str">
        <f>IFERROR(VLOOKUP($A15,'Product List'!$A$2:$I$231,4,FALSE)," ")</f>
        <v xml:space="preserve"> </v>
      </c>
      <c r="E15" s="9" t="str">
        <f>IFERROR(VLOOKUP($A15,'Product List'!$A$2:$I$231,5,FALSE)," ")</f>
        <v xml:space="preserve"> </v>
      </c>
      <c r="F15" s="10" t="str">
        <f>IFERROR(VLOOKUP($A15,'Product List'!$A$2:$I$231,7,FALSE)," ")</f>
        <v xml:space="preserve"> </v>
      </c>
      <c r="G15" s="10" t="str">
        <f>IFERROR(VLOOKUP($A15,'Product List'!$A$2:$I$231,8,FALSE)," ")</f>
        <v xml:space="preserve"> </v>
      </c>
      <c r="H15" s="9" t="str">
        <f>IFERROR(VLOOKUP($A15,'Product List'!$A$2:$I$231,6,FALSE)," ")</f>
        <v xml:space="preserve"> </v>
      </c>
      <c r="I15" s="11" t="str">
        <f>IFERROR(VLOOKUP($A15,'Product List'!A7:I236,9,FALSE)," ")</f>
        <v xml:space="preserve"> </v>
      </c>
      <c r="J15" s="40"/>
      <c r="K15" s="40"/>
      <c r="L15" s="21" t="str">
        <f t="shared" si="0"/>
        <v/>
      </c>
      <c r="M15" s="15">
        <f t="shared" si="1"/>
        <v>0</v>
      </c>
      <c r="N15" s="12"/>
      <c r="O15" s="4"/>
    </row>
    <row r="16" spans="1:15" ht="18.75" x14ac:dyDescent="0.3">
      <c r="A16" s="39"/>
      <c r="B16" s="9" t="str">
        <f>IFERROR(VLOOKUP($A16,'Product List'!$A$2:I237,2,FALSE)," ")</f>
        <v xml:space="preserve"> </v>
      </c>
      <c r="C16" s="9" t="str">
        <f>IFERROR(VLOOKUP($A16,'Product List'!$A$2:$I$231,3,FALSE)," ")</f>
        <v xml:space="preserve"> </v>
      </c>
      <c r="D16" s="9" t="str">
        <f>IFERROR(VLOOKUP($A16,'Product List'!$A$2:$I$231,4,FALSE)," ")</f>
        <v xml:space="preserve"> </v>
      </c>
      <c r="E16" s="9" t="str">
        <f>IFERROR(VLOOKUP($A16,'Product List'!$A$2:$I$231,5,FALSE)," ")</f>
        <v xml:space="preserve"> </v>
      </c>
      <c r="F16" s="10" t="str">
        <f>IFERROR(VLOOKUP($A16,'Product List'!$A$2:$I$231,7,FALSE)," ")</f>
        <v xml:space="preserve"> </v>
      </c>
      <c r="G16" s="10" t="str">
        <f>IFERROR(VLOOKUP($A16,'Product List'!$A$2:$I$231,8,FALSE)," ")</f>
        <v xml:space="preserve"> </v>
      </c>
      <c r="H16" s="9" t="str">
        <f>IFERROR(VLOOKUP($A16,'Product List'!$A$2:$I$231,6,FALSE)," ")</f>
        <v xml:space="preserve"> </v>
      </c>
      <c r="I16" s="11" t="str">
        <f>IFERROR(VLOOKUP($A16,'Product List'!A8:I237,9,FALSE)," ")</f>
        <v xml:space="preserve"> </v>
      </c>
      <c r="J16" s="40"/>
      <c r="K16" s="40"/>
      <c r="L16" s="21" t="str">
        <f t="shared" si="0"/>
        <v/>
      </c>
      <c r="M16" s="15">
        <f t="shared" si="1"/>
        <v>0</v>
      </c>
      <c r="N16" s="12"/>
      <c r="O16" s="4"/>
    </row>
    <row r="17" spans="1:15" ht="18.75" x14ac:dyDescent="0.3">
      <c r="A17" s="39"/>
      <c r="B17" s="9" t="str">
        <f>IFERROR(VLOOKUP($A17,'Product List'!$A$2:I238,2,FALSE)," ")</f>
        <v xml:space="preserve"> </v>
      </c>
      <c r="C17" s="9" t="str">
        <f>IFERROR(VLOOKUP($A17,'Product List'!$A$2:$I$231,3,FALSE)," ")</f>
        <v xml:space="preserve"> </v>
      </c>
      <c r="D17" s="9" t="str">
        <f>IFERROR(VLOOKUP($A17,'Product List'!$A$2:$I$231,4,FALSE)," ")</f>
        <v xml:space="preserve"> </v>
      </c>
      <c r="E17" s="9" t="str">
        <f>IFERROR(VLOOKUP($A17,'Product List'!$A$2:$I$231,5,FALSE)," ")</f>
        <v xml:space="preserve"> </v>
      </c>
      <c r="F17" s="10" t="str">
        <f>IFERROR(VLOOKUP($A17,'Product List'!$A$2:$I$231,7,FALSE)," ")</f>
        <v xml:space="preserve"> </v>
      </c>
      <c r="G17" s="10" t="str">
        <f>IFERROR(VLOOKUP($A17,'Product List'!$A$2:$I$231,8,FALSE)," ")</f>
        <v xml:space="preserve"> </v>
      </c>
      <c r="H17" s="9" t="str">
        <f>IFERROR(VLOOKUP($A17,'Product List'!$A$2:$I$231,6,FALSE)," ")</f>
        <v xml:space="preserve"> </v>
      </c>
      <c r="I17" s="11" t="str">
        <f>IFERROR(VLOOKUP($A17,'Product List'!A9:I238,9,FALSE)," ")</f>
        <v xml:space="preserve"> </v>
      </c>
      <c r="J17" s="40"/>
      <c r="K17" s="40"/>
      <c r="L17" s="21" t="str">
        <f t="shared" si="0"/>
        <v/>
      </c>
      <c r="M17" s="15">
        <f t="shared" si="1"/>
        <v>0</v>
      </c>
      <c r="N17" s="12"/>
      <c r="O17" s="4"/>
    </row>
    <row r="18" spans="1:15" ht="18.75" x14ac:dyDescent="0.3">
      <c r="A18" s="39"/>
      <c r="B18" s="9" t="str">
        <f>IFERROR(VLOOKUP($A18,'Product List'!$A$2:I239,2,FALSE)," ")</f>
        <v xml:space="preserve"> </v>
      </c>
      <c r="C18" s="9" t="str">
        <f>IFERROR(VLOOKUP($A18,'Product List'!$A$2:$I$231,3,FALSE)," ")</f>
        <v xml:space="preserve"> </v>
      </c>
      <c r="D18" s="9" t="str">
        <f>IFERROR(VLOOKUP($A18,'Product List'!$A$2:$I$231,4,FALSE)," ")</f>
        <v xml:space="preserve"> </v>
      </c>
      <c r="E18" s="9" t="str">
        <f>IFERROR(VLOOKUP($A18,'Product List'!$A$2:$I$231,5,FALSE)," ")</f>
        <v xml:space="preserve"> </v>
      </c>
      <c r="F18" s="10" t="str">
        <f>IFERROR(VLOOKUP($A18,'Product List'!$A$2:$I$231,7,FALSE)," ")</f>
        <v xml:space="preserve"> </v>
      </c>
      <c r="G18" s="10" t="str">
        <f>IFERROR(VLOOKUP($A18,'Product List'!$A$2:$I$231,8,FALSE)," ")</f>
        <v xml:space="preserve"> </v>
      </c>
      <c r="H18" s="9" t="str">
        <f>IFERROR(VLOOKUP($A18,'Product List'!$A$2:$I$231,6,FALSE)," ")</f>
        <v xml:space="preserve"> </v>
      </c>
      <c r="I18" s="11" t="str">
        <f>IFERROR(VLOOKUP($A18,'Product List'!A10:I239,9,FALSE)," ")</f>
        <v xml:space="preserve"> </v>
      </c>
      <c r="J18" s="40"/>
      <c r="K18" s="40"/>
      <c r="L18" s="21" t="str">
        <f t="shared" si="0"/>
        <v/>
      </c>
      <c r="M18" s="15">
        <f t="shared" si="1"/>
        <v>0</v>
      </c>
      <c r="N18" s="12"/>
      <c r="O18" s="4"/>
    </row>
    <row r="19" spans="1:15" ht="18.75" x14ac:dyDescent="0.3">
      <c r="A19" s="39"/>
      <c r="B19" s="9" t="str">
        <f>IFERROR(VLOOKUP($A19,'Product List'!$A$2:I240,2,FALSE)," ")</f>
        <v xml:space="preserve"> </v>
      </c>
      <c r="C19" s="9" t="str">
        <f>IFERROR(VLOOKUP($A19,'Product List'!$A$2:$I$231,3,FALSE)," ")</f>
        <v xml:space="preserve"> </v>
      </c>
      <c r="D19" s="9" t="str">
        <f>IFERROR(VLOOKUP($A19,'Product List'!$A$2:$I$231,4,FALSE)," ")</f>
        <v xml:space="preserve"> </v>
      </c>
      <c r="E19" s="9" t="str">
        <f>IFERROR(VLOOKUP($A19,'Product List'!$A$2:$I$231,5,FALSE)," ")</f>
        <v xml:space="preserve"> </v>
      </c>
      <c r="F19" s="10" t="str">
        <f>IFERROR(VLOOKUP($A19,'Product List'!$A$2:$I$231,7,FALSE)," ")</f>
        <v xml:space="preserve"> </v>
      </c>
      <c r="G19" s="10" t="str">
        <f>IFERROR(VLOOKUP($A19,'Product List'!$A$2:$I$231,8,FALSE)," ")</f>
        <v xml:space="preserve"> </v>
      </c>
      <c r="H19" s="9" t="str">
        <f>IFERROR(VLOOKUP($A19,'Product List'!$A$2:$I$231,6,FALSE)," ")</f>
        <v xml:space="preserve"> </v>
      </c>
      <c r="I19" s="11" t="str">
        <f>IFERROR(VLOOKUP($A19,'Product List'!A11:I240,9,FALSE)," ")</f>
        <v xml:space="preserve"> </v>
      </c>
      <c r="J19" s="40"/>
      <c r="K19" s="40"/>
      <c r="L19" s="21" t="str">
        <f t="shared" si="0"/>
        <v/>
      </c>
      <c r="M19" s="15">
        <f t="shared" si="1"/>
        <v>0</v>
      </c>
      <c r="N19" s="12"/>
      <c r="O19" s="4"/>
    </row>
    <row r="20" spans="1:15" ht="19.5" customHeight="1" x14ac:dyDescent="0.3">
      <c r="A20" s="39"/>
      <c r="B20" s="9" t="str">
        <f>IFERROR(VLOOKUP($A20,'Product List'!$A$2:I241,2,FALSE)," ")</f>
        <v xml:space="preserve"> </v>
      </c>
      <c r="C20" s="9" t="str">
        <f>IFERROR(VLOOKUP($A20,'Product List'!$A$2:$I$231,3,FALSE)," ")</f>
        <v xml:space="preserve"> </v>
      </c>
      <c r="D20" s="9" t="str">
        <f>IFERROR(VLOOKUP($A20,'Product List'!$A$2:$I$231,4,FALSE)," ")</f>
        <v xml:space="preserve"> </v>
      </c>
      <c r="E20" s="9" t="str">
        <f>IFERROR(VLOOKUP($A20,'Product List'!$A$2:$I$231,5,FALSE)," ")</f>
        <v xml:space="preserve"> </v>
      </c>
      <c r="F20" s="10" t="str">
        <f>IFERROR(VLOOKUP($A20,'Product List'!$A$2:$I$231,7,FALSE)," ")</f>
        <v xml:space="preserve"> </v>
      </c>
      <c r="G20" s="10" t="str">
        <f>IFERROR(VLOOKUP($A20,'Product List'!$A$2:$I$231,8,FALSE)," ")</f>
        <v xml:space="preserve"> </v>
      </c>
      <c r="H20" s="9" t="str">
        <f>IFERROR(VLOOKUP($A20,'Product List'!$A$2:$I$231,6,FALSE)," ")</f>
        <v xml:space="preserve"> </v>
      </c>
      <c r="I20" s="11" t="str">
        <f>IFERROR(VLOOKUP($A20,'Product List'!A12:I241,9,FALSE)," ")</f>
        <v xml:space="preserve"> </v>
      </c>
      <c r="J20" s="40"/>
      <c r="K20" s="40"/>
      <c r="L20" s="21" t="str">
        <f t="shared" si="0"/>
        <v/>
      </c>
      <c r="M20" s="15">
        <f t="shared" si="1"/>
        <v>0</v>
      </c>
      <c r="N20" s="12"/>
    </row>
    <row r="21" spans="1:15" ht="18.75" x14ac:dyDescent="0.3">
      <c r="A21" s="39"/>
      <c r="B21" s="9" t="str">
        <f>IFERROR(VLOOKUP($A21,'Product List'!$A$2:I242,2,FALSE)," ")</f>
        <v xml:space="preserve"> </v>
      </c>
      <c r="C21" s="9" t="str">
        <f>IFERROR(VLOOKUP($A21,'Product List'!$A$2:$I$231,3,FALSE)," ")</f>
        <v xml:space="preserve"> </v>
      </c>
      <c r="D21" s="9" t="str">
        <f>IFERROR(VLOOKUP($A21,'Product List'!$A$2:$I$231,4,FALSE)," ")</f>
        <v xml:space="preserve"> </v>
      </c>
      <c r="E21" s="9" t="str">
        <f>IFERROR(VLOOKUP($A21,'Product List'!$A$2:$I$231,5,FALSE)," ")</f>
        <v xml:space="preserve"> </v>
      </c>
      <c r="F21" s="10" t="str">
        <f>IFERROR(VLOOKUP($A21,'Product List'!$A$2:$I$231,7,FALSE)," ")</f>
        <v xml:space="preserve"> </v>
      </c>
      <c r="G21" s="10" t="str">
        <f>IFERROR(VLOOKUP($A21,'Product List'!$A$2:$I$231,8,FALSE)," ")</f>
        <v xml:space="preserve"> </v>
      </c>
      <c r="H21" s="9" t="str">
        <f>IFERROR(VLOOKUP($A21,'Product List'!$A$2:$I$231,6,FALSE)," ")</f>
        <v xml:space="preserve"> </v>
      </c>
      <c r="I21" s="11" t="str">
        <f>IFERROR(VLOOKUP($A21,'Product List'!A13:I242,9,FALSE)," ")</f>
        <v xml:space="preserve"> </v>
      </c>
      <c r="J21" s="40"/>
      <c r="K21" s="40"/>
      <c r="L21" s="21" t="str">
        <f t="shared" si="0"/>
        <v/>
      </c>
      <c r="M21" s="15">
        <f t="shared" si="1"/>
        <v>0</v>
      </c>
      <c r="N21" s="12"/>
    </row>
    <row r="22" spans="1:15" ht="18.75" x14ac:dyDescent="0.3">
      <c r="A22" s="39"/>
      <c r="B22" s="9" t="str">
        <f>IFERROR(VLOOKUP($A22,'Product List'!$A$2:I243,2,FALSE)," ")</f>
        <v xml:space="preserve"> </v>
      </c>
      <c r="C22" s="9" t="str">
        <f>IFERROR(VLOOKUP($A22,'Product List'!$A$2:$I$231,3,FALSE)," ")</f>
        <v xml:space="preserve"> </v>
      </c>
      <c r="D22" s="9" t="str">
        <f>IFERROR(VLOOKUP($A22,'Product List'!$A$2:$I$231,4,FALSE)," ")</f>
        <v xml:space="preserve"> </v>
      </c>
      <c r="E22" s="9" t="str">
        <f>IFERROR(VLOOKUP($A22,'Product List'!$A$2:$I$231,5,FALSE)," ")</f>
        <v xml:space="preserve"> </v>
      </c>
      <c r="F22" s="10" t="str">
        <f>IFERROR(VLOOKUP($A22,'Product List'!$A$2:$I$231,7,FALSE)," ")</f>
        <v xml:space="preserve"> </v>
      </c>
      <c r="G22" s="10" t="str">
        <f>IFERROR(VLOOKUP($A22,'Product List'!$A$2:$I$231,8,FALSE)," ")</f>
        <v xml:space="preserve"> </v>
      </c>
      <c r="H22" s="9" t="str">
        <f>IFERROR(VLOOKUP($A22,'Product List'!$A$2:$I$231,6,FALSE)," ")</f>
        <v xml:space="preserve"> </v>
      </c>
      <c r="I22" s="11" t="str">
        <f>IFERROR(VLOOKUP($A22,'Product List'!A14:I243,9,FALSE)," ")</f>
        <v xml:space="preserve"> </v>
      </c>
      <c r="J22" s="40"/>
      <c r="K22" s="40"/>
      <c r="L22" s="21" t="str">
        <f t="shared" si="0"/>
        <v/>
      </c>
      <c r="M22" s="15">
        <f t="shared" si="1"/>
        <v>0</v>
      </c>
      <c r="N22" s="12"/>
    </row>
    <row r="23" spans="1:15" ht="18.75" x14ac:dyDescent="0.3">
      <c r="A23" s="39"/>
      <c r="B23" s="9" t="str">
        <f>IFERROR(VLOOKUP($A23,'Product List'!$A$2:I244,2,FALSE)," ")</f>
        <v xml:space="preserve"> </v>
      </c>
      <c r="C23" s="9" t="str">
        <f>IFERROR(VLOOKUP($A23,'Product List'!$A$2:$I$231,3,FALSE)," ")</f>
        <v xml:space="preserve"> </v>
      </c>
      <c r="D23" s="9" t="str">
        <f>IFERROR(VLOOKUP($A23,'Product List'!$A$2:$I$231,4,FALSE)," ")</f>
        <v xml:space="preserve"> </v>
      </c>
      <c r="E23" s="9" t="str">
        <f>IFERROR(VLOOKUP($A23,'Product List'!$A$2:$I$231,5,FALSE)," ")</f>
        <v xml:space="preserve"> </v>
      </c>
      <c r="F23" s="10" t="str">
        <f>IFERROR(VLOOKUP($A23,'Product List'!$A$2:$I$231,7,FALSE)," ")</f>
        <v xml:space="preserve"> </v>
      </c>
      <c r="G23" s="10" t="str">
        <f>IFERROR(VLOOKUP($A23,'Product List'!$A$2:$I$231,8,FALSE)," ")</f>
        <v xml:space="preserve"> </v>
      </c>
      <c r="H23" s="9" t="str">
        <f>IFERROR(VLOOKUP($A23,'Product List'!$A$2:$I$231,6,FALSE)," ")</f>
        <v xml:space="preserve"> </v>
      </c>
      <c r="I23" s="11" t="str">
        <f>IFERROR(VLOOKUP($A23,'Product List'!A15:I244,9,FALSE)," ")</f>
        <v xml:space="preserve"> </v>
      </c>
      <c r="J23" s="40"/>
      <c r="K23" s="40"/>
      <c r="L23" s="21" t="str">
        <f t="shared" si="0"/>
        <v/>
      </c>
      <c r="M23" s="15">
        <f t="shared" si="1"/>
        <v>0</v>
      </c>
      <c r="N23" s="12"/>
    </row>
    <row r="24" spans="1:15" ht="18.75" x14ac:dyDescent="0.3">
      <c r="A24" s="39"/>
      <c r="B24" s="9" t="str">
        <f>IFERROR(VLOOKUP($A24,'Product List'!$A$2:I245,2,FALSE)," ")</f>
        <v xml:space="preserve"> </v>
      </c>
      <c r="C24" s="9" t="str">
        <f>IFERROR(VLOOKUP($A24,'Product List'!$A$2:$I$231,3,FALSE)," ")</f>
        <v xml:space="preserve"> </v>
      </c>
      <c r="D24" s="9" t="str">
        <f>IFERROR(VLOOKUP($A24,'Product List'!$A$2:$I$231,4,FALSE)," ")</f>
        <v xml:space="preserve"> </v>
      </c>
      <c r="E24" s="9" t="str">
        <f>IFERROR(VLOOKUP($A24,'Product List'!$A$2:$I$231,5,FALSE)," ")</f>
        <v xml:space="preserve"> </v>
      </c>
      <c r="F24" s="10" t="str">
        <f>IFERROR(VLOOKUP($A24,'Product List'!$A$2:$I$231,7,FALSE)," ")</f>
        <v xml:space="preserve"> </v>
      </c>
      <c r="G24" s="10" t="str">
        <f>IFERROR(VLOOKUP($A24,'Product List'!$A$2:$I$231,8,FALSE)," ")</f>
        <v xml:space="preserve"> </v>
      </c>
      <c r="H24" s="9" t="str">
        <f>IFERROR(VLOOKUP($A24,'Product List'!$A$2:$I$231,6,FALSE)," ")</f>
        <v xml:space="preserve"> </v>
      </c>
      <c r="I24" s="11" t="str">
        <f>IFERROR(VLOOKUP($A24,'Product List'!A16:I245,9,FALSE)," ")</f>
        <v xml:space="preserve"> </v>
      </c>
      <c r="J24" s="40"/>
      <c r="K24" s="40"/>
      <c r="L24" s="21" t="str">
        <f t="shared" si="0"/>
        <v/>
      </c>
      <c r="M24" s="15">
        <f t="shared" si="1"/>
        <v>0</v>
      </c>
      <c r="N24" s="12"/>
    </row>
    <row r="25" spans="1:15" ht="18.75" x14ac:dyDescent="0.3">
      <c r="A25" s="39"/>
      <c r="B25" s="9" t="str">
        <f>IFERROR(VLOOKUP($A25,'Product List'!$A$2:I246,2,FALSE)," ")</f>
        <v xml:space="preserve"> </v>
      </c>
      <c r="C25" s="9" t="str">
        <f>IFERROR(VLOOKUP($A25,'Product List'!$A$2:$I$231,3,FALSE)," ")</f>
        <v xml:space="preserve"> </v>
      </c>
      <c r="D25" s="9" t="str">
        <f>IFERROR(VLOOKUP($A25,'Product List'!$A$2:$I$231,4,FALSE)," ")</f>
        <v xml:space="preserve"> </v>
      </c>
      <c r="E25" s="9" t="str">
        <f>IFERROR(VLOOKUP($A25,'Product List'!$A$2:$I$231,5,FALSE)," ")</f>
        <v xml:space="preserve"> </v>
      </c>
      <c r="F25" s="10" t="str">
        <f>IFERROR(VLOOKUP($A25,'Product List'!$A$2:$I$231,7,FALSE)," ")</f>
        <v xml:space="preserve"> </v>
      </c>
      <c r="G25" s="10" t="str">
        <f>IFERROR(VLOOKUP($A25,'Product List'!$A$2:$I$231,8,FALSE)," ")</f>
        <v xml:space="preserve"> </v>
      </c>
      <c r="H25" s="9" t="str">
        <f>IFERROR(VLOOKUP($A25,'Product List'!$A$2:$I$231,6,FALSE)," ")</f>
        <v xml:space="preserve"> </v>
      </c>
      <c r="I25" s="11" t="str">
        <f>IFERROR(VLOOKUP($A25,'Product List'!A17:I246,9,FALSE)," ")</f>
        <v xml:space="preserve"> </v>
      </c>
      <c r="J25" s="40"/>
      <c r="K25" s="40"/>
      <c r="L25" s="21" t="str">
        <f t="shared" si="0"/>
        <v/>
      </c>
      <c r="M25" s="15">
        <f t="shared" si="1"/>
        <v>0</v>
      </c>
      <c r="N25" s="12"/>
    </row>
    <row r="26" spans="1:15" ht="18.75" x14ac:dyDescent="0.3">
      <c r="A26" s="39"/>
      <c r="B26" s="9" t="str">
        <f>IFERROR(VLOOKUP($A26,'Product List'!$A$2:I247,2,FALSE)," ")</f>
        <v xml:space="preserve"> </v>
      </c>
      <c r="C26" s="9" t="str">
        <f>IFERROR(VLOOKUP($A26,'Product List'!$A$2:$I$231,3,FALSE)," ")</f>
        <v xml:space="preserve"> </v>
      </c>
      <c r="D26" s="9" t="str">
        <f>IFERROR(VLOOKUP($A26,'Product List'!$A$2:$I$231,4,FALSE)," ")</f>
        <v xml:space="preserve"> </v>
      </c>
      <c r="E26" s="9" t="str">
        <f>IFERROR(VLOOKUP($A26,'Product List'!$A$2:$I$231,5,FALSE)," ")</f>
        <v xml:space="preserve"> </v>
      </c>
      <c r="F26" s="10" t="str">
        <f>IFERROR(VLOOKUP($A26,'Product List'!$A$2:$I$231,7,FALSE)," ")</f>
        <v xml:space="preserve"> </v>
      </c>
      <c r="G26" s="10" t="str">
        <f>IFERROR(VLOOKUP($A26,'Product List'!$A$2:$I$231,8,FALSE)," ")</f>
        <v xml:space="preserve"> </v>
      </c>
      <c r="H26" s="9" t="str">
        <f>IFERROR(VLOOKUP($A26,'Product List'!$A$2:$I$231,6,FALSE)," ")</f>
        <v xml:space="preserve"> </v>
      </c>
      <c r="I26" s="11" t="str">
        <f>IFERROR(VLOOKUP($A26,'Product List'!A18:I247,9,FALSE)," ")</f>
        <v xml:space="preserve"> </v>
      </c>
      <c r="J26" s="40"/>
      <c r="K26" s="40"/>
      <c r="L26" s="21" t="str">
        <f t="shared" si="0"/>
        <v/>
      </c>
      <c r="M26" s="15">
        <f t="shared" si="1"/>
        <v>0</v>
      </c>
      <c r="N26" s="12"/>
    </row>
    <row r="27" spans="1:15" ht="18.75" x14ac:dyDescent="0.3">
      <c r="A27" s="39"/>
      <c r="B27" s="9" t="str">
        <f>IFERROR(VLOOKUP($A27,'Product List'!$A$2:I248,2,FALSE)," ")</f>
        <v xml:space="preserve"> </v>
      </c>
      <c r="C27" s="9" t="str">
        <f>IFERROR(VLOOKUP($A27,'Product List'!$A$2:$I$231,3,FALSE)," ")</f>
        <v xml:space="preserve"> </v>
      </c>
      <c r="D27" s="9" t="str">
        <f>IFERROR(VLOOKUP($A27,'Product List'!$A$2:$I$231,4,FALSE)," ")</f>
        <v xml:space="preserve"> </v>
      </c>
      <c r="E27" s="9" t="str">
        <f>IFERROR(VLOOKUP($A27,'Product List'!$A$2:$I$231,5,FALSE)," ")</f>
        <v xml:space="preserve"> </v>
      </c>
      <c r="F27" s="10" t="str">
        <f>IFERROR(VLOOKUP($A27,'Product List'!$A$2:$I$231,7,FALSE)," ")</f>
        <v xml:space="preserve"> </v>
      </c>
      <c r="G27" s="10" t="str">
        <f>IFERROR(VLOOKUP($A27,'Product List'!$A$2:$I$231,8,FALSE)," ")</f>
        <v xml:space="preserve"> </v>
      </c>
      <c r="H27" s="9" t="str">
        <f>IFERROR(VLOOKUP($A27,'Product List'!$A$2:$I$231,6,FALSE)," ")</f>
        <v xml:space="preserve"> </v>
      </c>
      <c r="I27" s="11" t="str">
        <f>IFERROR(VLOOKUP($A27,'Product List'!A19:I248,9,FALSE)," ")</f>
        <v xml:space="preserve"> </v>
      </c>
      <c r="J27" s="40"/>
      <c r="K27" s="40"/>
      <c r="L27" s="21" t="str">
        <f t="shared" si="0"/>
        <v/>
      </c>
      <c r="M27" s="15">
        <f t="shared" si="1"/>
        <v>0</v>
      </c>
      <c r="N27" s="12"/>
    </row>
    <row r="28" spans="1:15" ht="18.75" x14ac:dyDescent="0.3">
      <c r="A28" s="39"/>
      <c r="B28" s="9" t="str">
        <f>IFERROR(VLOOKUP($A28,'Product List'!$A$2:I249,2,FALSE)," ")</f>
        <v xml:space="preserve"> </v>
      </c>
      <c r="C28" s="9" t="str">
        <f>IFERROR(VLOOKUP($A28,'Product List'!$A$2:$I$231,3,FALSE)," ")</f>
        <v xml:space="preserve"> </v>
      </c>
      <c r="D28" s="9" t="str">
        <f>IFERROR(VLOOKUP($A28,'Product List'!$A$2:$I$231,4,FALSE)," ")</f>
        <v xml:space="preserve"> </v>
      </c>
      <c r="E28" s="9" t="str">
        <f>IFERROR(VLOOKUP($A28,'Product List'!$A$2:$I$231,5,FALSE)," ")</f>
        <v xml:space="preserve"> </v>
      </c>
      <c r="F28" s="10" t="str">
        <f>IFERROR(VLOOKUP($A28,'Product List'!$A$2:$I$231,7,FALSE)," ")</f>
        <v xml:space="preserve"> </v>
      </c>
      <c r="G28" s="10" t="str">
        <f>IFERROR(VLOOKUP($A28,'Product List'!$A$2:$I$231,8,FALSE)," ")</f>
        <v xml:space="preserve"> </v>
      </c>
      <c r="H28" s="9" t="str">
        <f>IFERROR(VLOOKUP($A28,'Product List'!$A$2:$I$231,6,FALSE)," ")</f>
        <v xml:space="preserve"> </v>
      </c>
      <c r="I28" s="11" t="str">
        <f>IFERROR(VLOOKUP($A28,'Product List'!A20:I249,9,FALSE)," ")</f>
        <v xml:space="preserve"> </v>
      </c>
      <c r="J28" s="40"/>
      <c r="K28" s="40"/>
      <c r="L28" s="21" t="str">
        <f t="shared" si="0"/>
        <v/>
      </c>
      <c r="M28" s="15">
        <f t="shared" si="1"/>
        <v>0</v>
      </c>
      <c r="N28" s="12"/>
    </row>
    <row r="29" spans="1:15" ht="18.75" x14ac:dyDescent="0.3">
      <c r="A29" s="39"/>
      <c r="B29" s="9" t="str">
        <f>IFERROR(VLOOKUP($A29,'Product List'!$A$2:I250,2,FALSE)," ")</f>
        <v xml:space="preserve"> </v>
      </c>
      <c r="C29" s="9" t="str">
        <f>IFERROR(VLOOKUP($A29,'Product List'!$A$2:$I$231,3,FALSE)," ")</f>
        <v xml:space="preserve"> </v>
      </c>
      <c r="D29" s="9" t="str">
        <f>IFERROR(VLOOKUP($A29,'Product List'!$A$2:$I$231,4,FALSE)," ")</f>
        <v xml:space="preserve"> </v>
      </c>
      <c r="E29" s="9" t="str">
        <f>IFERROR(VLOOKUP($A29,'Product List'!$A$2:$I$231,5,FALSE)," ")</f>
        <v xml:space="preserve"> </v>
      </c>
      <c r="F29" s="10" t="str">
        <f>IFERROR(VLOOKUP($A29,'Product List'!$A$2:$I$231,7,FALSE)," ")</f>
        <v xml:space="preserve"> </v>
      </c>
      <c r="G29" s="10" t="str">
        <f>IFERROR(VLOOKUP($A29,'Product List'!$A$2:$I$231,8,FALSE)," ")</f>
        <v xml:space="preserve"> </v>
      </c>
      <c r="H29" s="9" t="str">
        <f>IFERROR(VLOOKUP($A29,'Product List'!$A$2:$I$231,6,FALSE)," ")</f>
        <v xml:space="preserve"> </v>
      </c>
      <c r="I29" s="11" t="str">
        <f>IFERROR(VLOOKUP($A29,'Product List'!A21:I250,9,FALSE)," ")</f>
        <v xml:space="preserve"> </v>
      </c>
      <c r="J29" s="40"/>
      <c r="K29" s="40"/>
      <c r="L29" s="21" t="str">
        <f t="shared" si="0"/>
        <v/>
      </c>
      <c r="M29" s="15">
        <f t="shared" si="1"/>
        <v>0</v>
      </c>
      <c r="N29" s="12"/>
    </row>
    <row r="30" spans="1:15" ht="18.75" x14ac:dyDescent="0.3">
      <c r="A30" s="39"/>
      <c r="B30" s="9" t="str">
        <f>IFERROR(VLOOKUP($A30,'Product List'!$A$2:I251,2,FALSE)," ")</f>
        <v xml:space="preserve"> </v>
      </c>
      <c r="C30" s="9" t="str">
        <f>IFERROR(VLOOKUP($A30,'Product List'!$A$2:$I$231,3,FALSE)," ")</f>
        <v xml:space="preserve"> </v>
      </c>
      <c r="D30" s="9" t="str">
        <f>IFERROR(VLOOKUP($A30,'Product List'!$A$2:$I$231,4,FALSE)," ")</f>
        <v xml:space="preserve"> </v>
      </c>
      <c r="E30" s="9" t="str">
        <f>IFERROR(VLOOKUP($A30,'Product List'!$A$2:$I$231,5,FALSE)," ")</f>
        <v xml:space="preserve"> </v>
      </c>
      <c r="F30" s="10" t="str">
        <f>IFERROR(VLOOKUP($A30,'Product List'!$A$2:$I$231,7,FALSE)," ")</f>
        <v xml:space="preserve"> </v>
      </c>
      <c r="G30" s="10" t="str">
        <f>IFERROR(VLOOKUP($A30,'Product List'!$A$2:$I$231,8,FALSE)," ")</f>
        <v xml:space="preserve"> </v>
      </c>
      <c r="H30" s="9" t="str">
        <f>IFERROR(VLOOKUP($A30,'Product List'!$A$2:$I$231,6,FALSE)," ")</f>
        <v xml:space="preserve"> </v>
      </c>
      <c r="I30" s="11" t="str">
        <f>IFERROR(VLOOKUP($A30,'Product List'!A22:I251,9,FALSE)," ")</f>
        <v xml:space="preserve"> </v>
      </c>
      <c r="J30" s="40"/>
      <c r="K30" s="40"/>
      <c r="L30" s="21" t="str">
        <f t="shared" si="0"/>
        <v/>
      </c>
      <c r="M30" s="15">
        <f t="shared" si="1"/>
        <v>0</v>
      </c>
      <c r="N30" s="12"/>
    </row>
    <row r="31" spans="1:15" ht="18.75" x14ac:dyDescent="0.3">
      <c r="A31" s="39"/>
      <c r="B31" s="9" t="str">
        <f>IFERROR(VLOOKUP($A31,'Product List'!$A$2:I230,2,FALSE)," ")</f>
        <v xml:space="preserve"> </v>
      </c>
      <c r="C31" s="9" t="str">
        <f>IFERROR(VLOOKUP($A31,'Product List'!$A$2:$I$230,3,FALSE)," ")</f>
        <v xml:space="preserve"> </v>
      </c>
      <c r="D31" s="9" t="str">
        <f>IFERROR(VLOOKUP($A31,'Product List'!$A$2:$I$230,4,FALSE)," ")</f>
        <v xml:space="preserve"> </v>
      </c>
      <c r="E31" s="9" t="str">
        <f>IFERROR(VLOOKUP($A31,'Product List'!$A$2:$I$230,5,FALSE)," ")</f>
        <v xml:space="preserve"> </v>
      </c>
      <c r="F31" s="10" t="str">
        <f>IFERROR(VLOOKUP($A31,'Product List'!$A$2:$I$230,7,FALSE)," ")</f>
        <v xml:space="preserve"> </v>
      </c>
      <c r="G31" s="10" t="str">
        <f>IFERROR(VLOOKUP($A31,'Product List'!$A$2:$I$230,8,FALSE)," ")</f>
        <v xml:space="preserve"> </v>
      </c>
      <c r="H31" s="9" t="str">
        <f>IFERROR(VLOOKUP($A31,'Product List'!$A$2:$I$230,6,FALSE)," ")</f>
        <v xml:space="preserve"> </v>
      </c>
      <c r="I31" s="11" t="str">
        <f>IFERROR(VLOOKUP($A31,'Product List'!A2:I230,9,FALSE)," ")</f>
        <v xml:space="preserve"> </v>
      </c>
      <c r="J31" s="40"/>
      <c r="K31" s="40"/>
      <c r="L31" s="21" t="str">
        <f t="shared" si="0"/>
        <v/>
      </c>
      <c r="M31" s="15">
        <f t="shared" si="1"/>
        <v>0</v>
      </c>
      <c r="N31" s="12"/>
    </row>
    <row r="32" spans="1:15" ht="18.75" x14ac:dyDescent="0.3">
      <c r="A32" s="39"/>
      <c r="B32" s="9" t="str">
        <f>IFERROR(VLOOKUP($A32,'Product List'!$A$2:I230,2,FALSE)," ")</f>
        <v xml:space="preserve"> </v>
      </c>
      <c r="C32" s="9" t="str">
        <f>IFERROR(VLOOKUP($A32,'Product List'!$A$2:$I$230,3,FALSE)," ")</f>
        <v xml:space="preserve"> </v>
      </c>
      <c r="D32" s="9" t="str">
        <f>IFERROR(VLOOKUP($A32,'Product List'!$A$2:$I$230,4,FALSE)," ")</f>
        <v xml:space="preserve"> </v>
      </c>
      <c r="E32" s="9" t="str">
        <f>IFERROR(VLOOKUP($A32,'Product List'!$A$2:$I$230,5,FALSE)," ")</f>
        <v xml:space="preserve"> </v>
      </c>
      <c r="F32" s="10" t="str">
        <f>IFERROR(VLOOKUP($A32,'Product List'!$A$2:$I$230,7,FALSE)," ")</f>
        <v xml:space="preserve"> </v>
      </c>
      <c r="G32" s="10" t="str">
        <f>IFERROR(VLOOKUP($A32,'Product List'!$A$2:$I$230,8,FALSE)," ")</f>
        <v xml:space="preserve"> </v>
      </c>
      <c r="H32" s="9" t="str">
        <f>IFERROR(VLOOKUP($A32,'Product List'!$A$2:$I$230,6,FALSE)," ")</f>
        <v xml:space="preserve"> </v>
      </c>
      <c r="I32" s="11" t="str">
        <f>IFERROR(VLOOKUP($A32,'Product List'!A2:I230,9,FALSE)," ")</f>
        <v xml:space="preserve"> </v>
      </c>
      <c r="J32" s="40"/>
      <c r="K32" s="40"/>
      <c r="L32" s="21" t="str">
        <f t="shared" si="0"/>
        <v/>
      </c>
      <c r="M32" s="15">
        <f t="shared" si="1"/>
        <v>0</v>
      </c>
      <c r="N32" s="12"/>
    </row>
    <row r="33" spans="1:15" ht="18.75" x14ac:dyDescent="0.3">
      <c r="A33" s="39"/>
      <c r="B33" s="9" t="str">
        <f>IFERROR(VLOOKUP($A33,'Product List'!$A$2:I230,2,FALSE)," ")</f>
        <v xml:space="preserve"> </v>
      </c>
      <c r="C33" s="9" t="str">
        <f>IFERROR(VLOOKUP($A33,'Product List'!$A$2:$I$230,3,FALSE)," ")</f>
        <v xml:space="preserve"> </v>
      </c>
      <c r="D33" s="9" t="str">
        <f>IFERROR(VLOOKUP($A33,'Product List'!$A$2:$I$230,4,FALSE)," ")</f>
        <v xml:space="preserve"> </v>
      </c>
      <c r="E33" s="9" t="str">
        <f>IFERROR(VLOOKUP($A33,'Product List'!$A$2:$I$230,5,FALSE)," ")</f>
        <v xml:space="preserve"> </v>
      </c>
      <c r="F33" s="10" t="str">
        <f>IFERROR(VLOOKUP($A33,'Product List'!$A$2:$I$230,7,FALSE)," ")</f>
        <v xml:space="preserve"> </v>
      </c>
      <c r="G33" s="10" t="str">
        <f>IFERROR(VLOOKUP($A33,'Product List'!$A$2:$I$230,8,FALSE)," ")</f>
        <v xml:space="preserve"> </v>
      </c>
      <c r="H33" s="9" t="str">
        <f>IFERROR(VLOOKUP($A33,'Product List'!$A$2:$I$230,6,FALSE)," ")</f>
        <v xml:space="preserve"> </v>
      </c>
      <c r="I33" s="11" t="str">
        <f>IFERROR(VLOOKUP($A33,'Product List'!A2:I230,9,FALSE)," ")</f>
        <v xml:space="preserve"> </v>
      </c>
      <c r="J33" s="40"/>
      <c r="K33" s="40"/>
      <c r="L33" s="21" t="str">
        <f t="shared" si="0"/>
        <v/>
      </c>
      <c r="M33" s="15">
        <f t="shared" si="1"/>
        <v>0</v>
      </c>
      <c r="N33" s="12"/>
    </row>
    <row r="34" spans="1:15" s="14" customFormat="1" ht="26.25" customHeight="1" thickBot="1" x14ac:dyDescent="0.3">
      <c r="A34" s="34" t="s">
        <v>22</v>
      </c>
      <c r="B34" s="35"/>
      <c r="C34" s="35"/>
      <c r="D34" s="35"/>
      <c r="E34" s="35"/>
      <c r="F34" s="35"/>
      <c r="G34" s="35"/>
      <c r="H34" s="35"/>
      <c r="I34" s="35"/>
      <c r="J34" s="36"/>
      <c r="K34" s="36">
        <f>SUM(K10:K33)</f>
        <v>0</v>
      </c>
      <c r="L34" s="36">
        <f>SUM(L10:L33)</f>
        <v>0</v>
      </c>
      <c r="M34" s="37">
        <f>SUM(M10:M33)</f>
        <v>0</v>
      </c>
      <c r="N34" s="38"/>
      <c r="O34" s="13"/>
    </row>
  </sheetData>
  <protectedRanges>
    <protectedRange algorithmName="SHA-512" hashValue="WiLosSkyDEFGpvTQSW0W1FbB5uhnkxHlZ+L4OkhobL5+Dsj6PTufT+RzcP+96lASYhXuPLxVcm1WKOZpnmeaRQ==" saltValue="dfbI+n556n4Xx7ig+TRwBA==" spinCount="100000" sqref="B10:I33 L10:M34" name="Range1"/>
  </protectedRanges>
  <mergeCells count="14">
    <mergeCell ref="A7:B7"/>
    <mergeCell ref="A8:B8"/>
    <mergeCell ref="D8:N8"/>
    <mergeCell ref="D7:N7"/>
    <mergeCell ref="C7:C8"/>
    <mergeCell ref="A1:N1"/>
    <mergeCell ref="I5:M5"/>
    <mergeCell ref="E5:G5"/>
    <mergeCell ref="E6:G6"/>
    <mergeCell ref="A4:N4"/>
    <mergeCell ref="A2:N3"/>
    <mergeCell ref="I6:M6"/>
    <mergeCell ref="A5:B5"/>
    <mergeCell ref="A6:B6"/>
  </mergeCells>
  <conditionalFormatting sqref="A10:A33">
    <cfRule type="duplicateValues" dxfId="2" priority="180"/>
    <cfRule type="duplicateValues" dxfId="1" priority="181"/>
  </conditionalFormatting>
  <conditionalFormatting sqref="F10:G33">
    <cfRule type="cellIs" dxfId="0" priority="1" operator="equal">
      <formula>0</formula>
    </cfRule>
  </conditionalFormatting>
  <dataValidations count="4">
    <dataValidation type="date" allowBlank="1" showInputMessage="1" showErrorMessage="1" errorTitle="Date" error="Please add Delevey date" promptTitle="Date" prompt="Must add delevery date eg 01/03/2024" sqref="E6:G6" xr:uid="{6172F4E6-66FD-4DE4-A177-AE67A842CCAA}">
      <formula1>45717</formula1>
      <formula2>46022</formula2>
    </dataValidation>
    <dataValidation type="custom" allowBlank="1" showInputMessage="1" showErrorMessage="1" sqref="J34:J1048576 J1:J9" xr:uid="{CD4E5D58-C886-4F9D-923A-012806A8222C}">
      <formula1>OR(J2="",K2="")</formula1>
    </dataValidation>
    <dataValidation type="custom" allowBlank="1" showInputMessage="1" showErrorMessage="1" sqref="K10:L33" xr:uid="{F0102E18-7DC4-42A9-BC4B-2397EDF8DF05}">
      <formula1>OR(K10="",J10="")</formula1>
    </dataValidation>
    <dataValidation type="custom" showInputMessage="1" showErrorMessage="1" prompt="Order in Multiple of Case Size" sqref="J10:J33" xr:uid="{2A4CAF7E-6A1F-4600-A357-FED932464F31}">
      <formula1>AND(OR(J10="",K10=""),MOD(J10,E10)=0)</formula1>
    </dataValidation>
  </dataValidations>
  <hyperlinks>
    <hyperlink ref="D8" r:id="rId1" xr:uid="{06D02521-BF94-4733-9D29-6B8781DC0133}"/>
  </hyperlinks>
  <printOptions gridLines="1"/>
  <pageMargins left="0.23622047244094491" right="0" top="0.74803149606299213" bottom="0.74803149606299213" header="0.31496062992125984" footer="0.31496062992125984"/>
  <pageSetup paperSize="9" scale="55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54FF6F6BFE1F4DB95ED8775B48CA91" ma:contentTypeVersion="14" ma:contentTypeDescription="Create a new document." ma:contentTypeScope="" ma:versionID="c1fc9d6026aa8b6833eefb7bc7a075f0">
  <xsd:schema xmlns:xsd="http://www.w3.org/2001/XMLSchema" xmlns:xs="http://www.w3.org/2001/XMLSchema" xmlns:p="http://schemas.microsoft.com/office/2006/metadata/properties" xmlns:ns2="7b02d9b3-0750-4193-90ea-e2fce0096684" xmlns:ns3="fe0daf43-258d-42ef-b5ee-58830eb703bc" targetNamespace="http://schemas.microsoft.com/office/2006/metadata/properties" ma:root="true" ma:fieldsID="523b2b376a7675e1ec6d6ba82b9acc8b" ns2:_="" ns3:_="">
    <xsd:import namespace="7b02d9b3-0750-4193-90ea-e2fce0096684"/>
    <xsd:import namespace="fe0daf43-258d-42ef-b5ee-58830eb703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2d9b3-0750-4193-90ea-e2fce00966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10e2e93-8cea-4b2b-babf-2611e548c8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daf43-258d-42ef-b5ee-58830eb703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a639634-bea0-454f-aafb-353dec9cced8}" ma:internalName="TaxCatchAll" ma:showField="CatchAllData" ma:web="fe0daf43-258d-42ef-b5ee-58830eb703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F2F59B-C093-41A6-9213-975CF37BFE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02d9b3-0750-4193-90ea-e2fce0096684"/>
    <ds:schemaRef ds:uri="fe0daf43-258d-42ef-b5ee-58830eb703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352CB4-CDCA-4CC7-9FBE-6DB50D34B1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 List</vt:lpstr>
      <vt:lpstr>ORDER FORM</vt:lpstr>
      <vt:lpstr>'ORDER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Dinaben Madhaparia</dc:creator>
  <cp:keywords/>
  <dc:description/>
  <cp:lastModifiedBy>Dee Gami</cp:lastModifiedBy>
  <cp:revision/>
  <dcterms:created xsi:type="dcterms:W3CDTF">2017-06-16T09:31:53Z</dcterms:created>
  <dcterms:modified xsi:type="dcterms:W3CDTF">2025-08-26T13:24:15Z</dcterms:modified>
  <cp:category/>
  <cp:contentStatus/>
</cp:coreProperties>
</file>